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.sharepoint.com/sites/msteams_a80985/Shared Documents/General/Закупки на размещение/409-22 Поставка СИЗ/на сайт/"/>
    </mc:Choice>
  </mc:AlternateContent>
  <xr:revisionPtr revIDLastSave="90" documentId="13_ncr:1_{7899AFA3-B6C4-4812-A8E7-E4A32BCBBBFF}" xr6:coauthVersionLast="47" xr6:coauthVersionMax="47" xr10:uidLastSave="{5D86940E-0A86-4526-9E78-377AA6BF1721}"/>
  <bookViews>
    <workbookView xWindow="-120" yWindow="-120" windowWidth="29040" windowHeight="15840" tabRatio="920" xr2:uid="{00000000-000D-0000-FFFF-FFFF00000000}"/>
  </bookViews>
  <sheets>
    <sheet name="ИТОГ" sheetId="1" r:id="rId1"/>
    <sheet name="АГРОЛИПЕЦК" sheetId="2" r:id="rId2"/>
    <sheet name="Касторное АИ" sheetId="3" r:id="rId3"/>
    <sheet name="Моршанск АИ" sheetId="4" r:id="rId4"/>
    <sheet name="Ракша эл." sheetId="38" r:id="rId5"/>
    <sheet name="Дмитриев АИ" sheetId="5" r:id="rId6"/>
    <sheet name="Сосновка АИ" sheetId="6" r:id="rId7"/>
    <sheet name="Новохоперск АИ" sheetId="25" r:id="rId8"/>
    <sheet name="Данков АИ" sheetId="7" r:id="rId9"/>
    <sheet name="Долгоруково АИ" sheetId="8" r:id="rId10"/>
    <sheet name="Даниловка АИ" sheetId="9" r:id="rId11"/>
    <sheet name="Елань АИ" sheetId="10" r:id="rId12"/>
    <sheet name="Городище АИ" sheetId="11" r:id="rId13"/>
    <sheet name="Приволжское АИ" sheetId="12" r:id="rId14"/>
    <sheet name="Становое АИ" sheetId="13" r:id="rId15"/>
    <sheet name="Агротерминал" sheetId="14" r:id="rId16"/>
    <sheet name="Лебедянский эл." sheetId="15" r:id="rId17"/>
    <sheet name="Новохоперский Эл." sheetId="17" r:id="rId18"/>
    <sheet name="Кшенский эл." sheetId="16" r:id="rId19"/>
    <sheet name="Моршанский Эл." sheetId="18" r:id="rId20"/>
    <sheet name="Лев толстой ХПП" sheetId="20" r:id="rId21"/>
    <sheet name="Политово ХПП" sheetId="21" r:id="rId22"/>
    <sheet name="НБС" sheetId="22" r:id="rId23"/>
    <sheet name="Руднянский эл" sheetId="23" r:id="rId24"/>
    <sheet name="Еланский эл." sheetId="24" r:id="rId25"/>
    <sheet name="Усмань" sheetId="26" r:id="rId26"/>
    <sheet name="Норма" sheetId="27" r:id="rId27"/>
    <sheet name="Милк" sheetId="28" r:id="rId28"/>
  </sheets>
  <externalReferences>
    <externalReference r:id="rId29"/>
  </externalReferences>
  <definedNames>
    <definedName name="_xlnm._FilterDatabase" localSheetId="1" hidden="1">АГРОЛИПЕЦК!$E$4:$H$88</definedName>
    <definedName name="_xlnm._FilterDatabase" localSheetId="15" hidden="1">Агротерминал!$E$4:$I$77</definedName>
    <definedName name="_xlnm._FilterDatabase" localSheetId="12" hidden="1">'Городище АИ'!$E$4:$I$88</definedName>
    <definedName name="_xlnm._FilterDatabase" localSheetId="10" hidden="1">'Даниловка АИ'!$E$4:$I$77</definedName>
    <definedName name="_xlnm._FilterDatabase" localSheetId="8" hidden="1">'Данков АИ'!$E$4:$I$77</definedName>
    <definedName name="_xlnm._FilterDatabase" localSheetId="5" hidden="1">'Дмитриев АИ'!$E$4:$I$77</definedName>
    <definedName name="_xlnm._FilterDatabase" localSheetId="9" hidden="1">'Долгоруково АИ'!$E$4:$I$77</definedName>
    <definedName name="_xlnm._FilterDatabase" localSheetId="24" hidden="1">'Еланский эл.'!$E$4:$I$86</definedName>
    <definedName name="_xlnm._FilterDatabase" localSheetId="11" hidden="1">'Елань АИ'!$E$4:$I$77</definedName>
    <definedName name="_xlnm._FilterDatabase" localSheetId="2" hidden="1">'Касторное АИ'!$E$4:$I$88</definedName>
    <definedName name="_xlnm._FilterDatabase" localSheetId="18" hidden="1">'Кшенский эл.'!$E$4:$I$77</definedName>
    <definedName name="_xlnm._FilterDatabase" localSheetId="16" hidden="1">'Лебедянский эл.'!$E$4:$I$77</definedName>
    <definedName name="_xlnm._FilterDatabase" localSheetId="20" hidden="1">'Лев толстой ХПП'!$E$4:$I$77</definedName>
    <definedName name="_xlnm._FilterDatabase" localSheetId="27" hidden="1">Милк!$E$4:$H$77</definedName>
    <definedName name="_xlnm._FilterDatabase" localSheetId="3" hidden="1">'Моршанск АИ'!$E$4:$I$77</definedName>
    <definedName name="_xlnm._FilterDatabase" localSheetId="19" hidden="1">'Моршанский Эл.'!$E$4:$I$77</definedName>
    <definedName name="_xlnm._FilterDatabase" localSheetId="22" hidden="1">НБС!$E$4:$I$77</definedName>
    <definedName name="_xlnm._FilterDatabase" localSheetId="7" hidden="1">'Новохоперск АИ'!$E$4:$I$77</definedName>
    <definedName name="_xlnm._FilterDatabase" localSheetId="17" hidden="1">'Новохоперский Эл.'!$E$4:$I$86</definedName>
    <definedName name="_xlnm._FilterDatabase" localSheetId="26" hidden="1">Норма!$D$4:$H$88</definedName>
    <definedName name="_xlnm._FilterDatabase" localSheetId="21" hidden="1">'Политово ХПП'!$E$4:$I$77</definedName>
    <definedName name="_xlnm._FilterDatabase" localSheetId="13" hidden="1">'Приволжское АИ'!$E$4:$I$88</definedName>
    <definedName name="_xlnm._FilterDatabase" localSheetId="4" hidden="1">'Ракша эл.'!$E$4:$I$77</definedName>
    <definedName name="_xlnm._FilterDatabase" localSheetId="23" hidden="1">'Руднянский эл'!$E$4:$I$77</definedName>
    <definedName name="_xlnm._FilterDatabase" localSheetId="6" hidden="1">'Сосновка АИ'!$E$4:$I$77</definedName>
    <definedName name="_xlnm._FilterDatabase" localSheetId="14" hidden="1">'Становое АИ'!$E$4:$I$77</definedName>
    <definedName name="_xlnm._FilterDatabase" localSheetId="25" hidden="1">Усмань!$E$4:$I$88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H87" i="1" s="1"/>
  <c r="F86" i="1"/>
  <c r="H86" i="1" s="1"/>
  <c r="F85" i="1"/>
  <c r="H85" i="1" s="1"/>
  <c r="F84" i="1"/>
  <c r="H74" i="10"/>
  <c r="I74" i="10" s="1"/>
  <c r="H70" i="28"/>
  <c r="H70" i="27"/>
  <c r="I70" i="26"/>
  <c r="I70" i="20"/>
  <c r="I70" i="18"/>
  <c r="I70" i="16"/>
  <c r="I70" i="17"/>
  <c r="I70" i="15"/>
  <c r="I70" i="14"/>
  <c r="I70" i="12"/>
  <c r="I70" i="11"/>
  <c r="I70" i="10"/>
  <c r="I70" i="9"/>
  <c r="I70" i="8"/>
  <c r="I70" i="7"/>
  <c r="I70" i="25"/>
  <c r="I70" i="6"/>
  <c r="I70" i="5"/>
  <c r="I70" i="38"/>
  <c r="I70" i="2"/>
  <c r="I70" i="3"/>
  <c r="G69" i="28"/>
  <c r="G68" i="28"/>
  <c r="G67" i="28"/>
  <c r="G66" i="28"/>
  <c r="G65" i="28"/>
  <c r="G64" i="28"/>
  <c r="G62" i="28"/>
  <c r="G61" i="28"/>
  <c r="G55" i="28"/>
  <c r="G54" i="28"/>
  <c r="G50" i="28"/>
  <c r="G49" i="28"/>
  <c r="G47" i="28"/>
  <c r="G46" i="28"/>
  <c r="G45" i="28"/>
  <c r="G43" i="28"/>
  <c r="G42" i="28"/>
  <c r="G41" i="28"/>
  <c r="G38" i="28"/>
  <c r="G37" i="28"/>
  <c r="G35" i="28"/>
  <c r="G33" i="28"/>
  <c r="G32" i="28"/>
  <c r="G31" i="28"/>
  <c r="G29" i="28"/>
  <c r="G28" i="28"/>
  <c r="G25" i="28"/>
  <c r="G24" i="28"/>
  <c r="G22" i="28"/>
  <c r="G20" i="28"/>
  <c r="G17" i="28"/>
  <c r="G14" i="28"/>
  <c r="G13" i="28"/>
  <c r="G11" i="28"/>
  <c r="G9" i="28"/>
  <c r="G7" i="28"/>
  <c r="G6" i="28"/>
  <c r="G67" i="27"/>
  <c r="G66" i="27"/>
  <c r="G65" i="27"/>
  <c r="G41" i="27"/>
  <c r="G35" i="27"/>
  <c r="G33" i="27"/>
  <c r="G31" i="27"/>
  <c r="G24" i="27"/>
  <c r="G20" i="27"/>
  <c r="G13" i="27"/>
  <c r="G6" i="27"/>
  <c r="H69" i="26"/>
  <c r="H67" i="26"/>
  <c r="H66" i="26"/>
  <c r="H65" i="26"/>
  <c r="H63" i="26"/>
  <c r="H61" i="26"/>
  <c r="H54" i="26"/>
  <c r="H52" i="26"/>
  <c r="H51" i="26"/>
  <c r="H49" i="26"/>
  <c r="H45" i="26"/>
  <c r="H44" i="26"/>
  <c r="H42" i="26"/>
  <c r="H41" i="26"/>
  <c r="H38" i="26"/>
  <c r="H36" i="26"/>
  <c r="H35" i="26"/>
  <c r="H32" i="26"/>
  <c r="H31" i="26"/>
  <c r="H27" i="26"/>
  <c r="H26" i="26"/>
  <c r="H24" i="26"/>
  <c r="H21" i="26"/>
  <c r="H20" i="26"/>
  <c r="H13" i="26"/>
  <c r="H10" i="26"/>
  <c r="H6" i="26"/>
  <c r="H76" i="24"/>
  <c r="I76" i="24" s="1"/>
  <c r="H74" i="24"/>
  <c r="I74" i="24" s="1"/>
  <c r="H72" i="24"/>
  <c r="H71" i="24"/>
  <c r="H68" i="24"/>
  <c r="H67" i="24"/>
  <c r="H65" i="24"/>
  <c r="H55" i="24"/>
  <c r="H51" i="24"/>
  <c r="H50" i="24"/>
  <c r="H49" i="24"/>
  <c r="H45" i="24"/>
  <c r="H44" i="24"/>
  <c r="H43" i="24"/>
  <c r="H42" i="24"/>
  <c r="H41" i="24"/>
  <c r="H38" i="24"/>
  <c r="H35" i="24"/>
  <c r="H32" i="24"/>
  <c r="H31" i="24"/>
  <c r="H27" i="24"/>
  <c r="H25" i="24"/>
  <c r="H24" i="24"/>
  <c r="H21" i="24"/>
  <c r="H20" i="24"/>
  <c r="H13" i="24"/>
  <c r="H10" i="24"/>
  <c r="H9" i="24"/>
  <c r="H7" i="24"/>
  <c r="H6" i="24"/>
  <c r="H76" i="23"/>
  <c r="I76" i="23" s="1"/>
  <c r="H74" i="23"/>
  <c r="I74" i="23" s="1"/>
  <c r="H72" i="23"/>
  <c r="H71" i="23"/>
  <c r="H67" i="23"/>
  <c r="H66" i="23"/>
  <c r="H65" i="23"/>
  <c r="H62" i="23"/>
  <c r="H61" i="23"/>
  <c r="H58" i="23"/>
  <c r="H55" i="23"/>
  <c r="H52" i="23"/>
  <c r="H51" i="23"/>
  <c r="H50" i="23"/>
  <c r="H49" i="23"/>
  <c r="H46" i="23"/>
  <c r="H45" i="23"/>
  <c r="H44" i="23"/>
  <c r="H43" i="23"/>
  <c r="H42" i="23"/>
  <c r="H41" i="23"/>
  <c r="H39" i="23"/>
  <c r="H38" i="23"/>
  <c r="H35" i="23"/>
  <c r="H33" i="23"/>
  <c r="H32" i="23"/>
  <c r="H31" i="23"/>
  <c r="H29" i="23"/>
  <c r="H27" i="23"/>
  <c r="H25" i="23"/>
  <c r="H24" i="23"/>
  <c r="H21" i="23"/>
  <c r="H20" i="23"/>
  <c r="H16" i="23"/>
  <c r="H13" i="23"/>
  <c r="H10" i="23"/>
  <c r="H9" i="23"/>
  <c r="H7" i="23"/>
  <c r="H6" i="23"/>
  <c r="H76" i="22"/>
  <c r="I76" i="22" s="1"/>
  <c r="H75" i="22"/>
  <c r="I75" i="22" s="1"/>
  <c r="H74" i="22"/>
  <c r="I74" i="22" s="1"/>
  <c r="H73" i="22"/>
  <c r="I73" i="22" s="1"/>
  <c r="H72" i="22"/>
  <c r="H71" i="22"/>
  <c r="H69" i="22"/>
  <c r="H68" i="22"/>
  <c r="H67" i="22"/>
  <c r="H66" i="22"/>
  <c r="H65" i="22"/>
  <c r="H63" i="22"/>
  <c r="H62" i="22"/>
  <c r="H61" i="22"/>
  <c r="H59" i="22"/>
  <c r="H58" i="22"/>
  <c r="H55" i="22"/>
  <c r="H54" i="22"/>
  <c r="H50" i="22"/>
  <c r="H49" i="22"/>
  <c r="H45" i="22"/>
  <c r="H44" i="22"/>
  <c r="H42" i="22"/>
  <c r="H41" i="22"/>
  <c r="H39" i="22"/>
  <c r="H38" i="22"/>
  <c r="H35" i="22"/>
  <c r="H33" i="22"/>
  <c r="H32" i="22"/>
  <c r="H31" i="22"/>
  <c r="H29" i="22"/>
  <c r="H28" i="22"/>
  <c r="H27" i="22"/>
  <c r="H25" i="22"/>
  <c r="H24" i="22"/>
  <c r="H22" i="22"/>
  <c r="H21" i="22"/>
  <c r="H20" i="22"/>
  <c r="H17" i="22"/>
  <c r="H16" i="22"/>
  <c r="H13" i="22"/>
  <c r="H11" i="22"/>
  <c r="H10" i="22"/>
  <c r="H9" i="22"/>
  <c r="H7" i="22"/>
  <c r="H6" i="22"/>
  <c r="H76" i="21"/>
  <c r="I76" i="21" s="1"/>
  <c r="H75" i="21"/>
  <c r="I75" i="21" s="1"/>
  <c r="H74" i="21"/>
  <c r="H72" i="21"/>
  <c r="H71" i="21"/>
  <c r="H69" i="21"/>
  <c r="H68" i="21"/>
  <c r="H67" i="21"/>
  <c r="H66" i="21"/>
  <c r="H65" i="21"/>
  <c r="H62" i="21"/>
  <c r="H61" i="21"/>
  <c r="H55" i="21"/>
  <c r="H54" i="21"/>
  <c r="H46" i="21"/>
  <c r="H41" i="21"/>
  <c r="H38" i="21"/>
  <c r="H35" i="21"/>
  <c r="H31" i="21"/>
  <c r="H28" i="21"/>
  <c r="H25" i="21"/>
  <c r="H24" i="21"/>
  <c r="H20" i="21"/>
  <c r="H11" i="21"/>
  <c r="H9" i="21"/>
  <c r="H7" i="21"/>
  <c r="H6" i="21"/>
  <c r="H76" i="20"/>
  <c r="I76" i="20" s="1"/>
  <c r="H75" i="20"/>
  <c r="I75" i="20" s="1"/>
  <c r="H74" i="20"/>
  <c r="I74" i="20" s="1"/>
  <c r="H73" i="20"/>
  <c r="I73" i="20" s="1"/>
  <c r="H72" i="20"/>
  <c r="I72" i="20" s="1"/>
  <c r="H71" i="20"/>
  <c r="I71" i="20" s="1"/>
  <c r="H69" i="20"/>
  <c r="H68" i="20"/>
  <c r="H67" i="20"/>
  <c r="H66" i="20"/>
  <c r="H65" i="20"/>
  <c r="H63" i="20"/>
  <c r="H62" i="20"/>
  <c r="H61" i="20"/>
  <c r="H58" i="20"/>
  <c r="H55" i="20"/>
  <c r="H54" i="20"/>
  <c r="H52" i="20"/>
  <c r="H51" i="20"/>
  <c r="H50" i="20"/>
  <c r="H49" i="20"/>
  <c r="H46" i="20"/>
  <c r="H45" i="20"/>
  <c r="H44" i="20"/>
  <c r="H42" i="20"/>
  <c r="H41" i="20"/>
  <c r="H39" i="20"/>
  <c r="H38" i="20"/>
  <c r="H35" i="20"/>
  <c r="H32" i="20"/>
  <c r="H31" i="20"/>
  <c r="H29" i="20"/>
  <c r="H28" i="20"/>
  <c r="H27" i="20"/>
  <c r="H25" i="20"/>
  <c r="H24" i="20"/>
  <c r="H22" i="20"/>
  <c r="H21" i="20"/>
  <c r="H20" i="20"/>
  <c r="H17" i="20"/>
  <c r="H16" i="20"/>
  <c r="H13" i="20"/>
  <c r="H10" i="20"/>
  <c r="H7" i="20"/>
  <c r="H6" i="20"/>
  <c r="H7" i="18"/>
  <c r="H8" i="18"/>
  <c r="H9" i="18"/>
  <c r="H10" i="18"/>
  <c r="H11" i="18"/>
  <c r="H12" i="18"/>
  <c r="H13" i="18"/>
  <c r="H14" i="18"/>
  <c r="H15" i="18"/>
  <c r="H16" i="18"/>
  <c r="H17" i="18"/>
  <c r="H18" i="18"/>
  <c r="H20" i="18"/>
  <c r="H21" i="18"/>
  <c r="H22" i="18"/>
  <c r="H24" i="18"/>
  <c r="H25" i="18"/>
  <c r="H26" i="18"/>
  <c r="H27" i="18"/>
  <c r="H28" i="18"/>
  <c r="H29" i="18"/>
  <c r="H30" i="18"/>
  <c r="H31" i="18"/>
  <c r="H32" i="18"/>
  <c r="H33" i="18"/>
  <c r="H35" i="18"/>
  <c r="H36" i="18"/>
  <c r="H37" i="18"/>
  <c r="H38" i="18"/>
  <c r="H39" i="18"/>
  <c r="H41" i="18"/>
  <c r="H42" i="18"/>
  <c r="H43" i="18"/>
  <c r="H44" i="18"/>
  <c r="H45" i="18"/>
  <c r="H46" i="18"/>
  <c r="H47" i="18"/>
  <c r="H49" i="18"/>
  <c r="H50" i="18"/>
  <c r="H51" i="18"/>
  <c r="H52" i="18"/>
  <c r="H54" i="18"/>
  <c r="H55" i="18"/>
  <c r="H56" i="18"/>
  <c r="H58" i="18"/>
  <c r="H59" i="18"/>
  <c r="H61" i="18"/>
  <c r="H62" i="18"/>
  <c r="H63" i="18"/>
  <c r="H64" i="18"/>
  <c r="H65" i="18"/>
  <c r="H66" i="18"/>
  <c r="H67" i="18"/>
  <c r="H68" i="18"/>
  <c r="H69" i="18"/>
  <c r="I69" i="18" s="1"/>
  <c r="H71" i="18"/>
  <c r="I71" i="18" s="1"/>
  <c r="H72" i="18"/>
  <c r="I72" i="18" s="1"/>
  <c r="H73" i="18"/>
  <c r="I73" i="18" s="1"/>
  <c r="H74" i="18"/>
  <c r="I74" i="18" s="1"/>
  <c r="H75" i="18"/>
  <c r="I75" i="18" s="1"/>
  <c r="H76" i="18"/>
  <c r="I76" i="18" s="1"/>
  <c r="H6" i="18"/>
  <c r="H76" i="16"/>
  <c r="I76" i="16" s="1"/>
  <c r="H75" i="16"/>
  <c r="I75" i="16" s="1"/>
  <c r="H74" i="16"/>
  <c r="I74" i="16" s="1"/>
  <c r="H73" i="16"/>
  <c r="I73" i="16" s="1"/>
  <c r="H72" i="16"/>
  <c r="I72" i="16" s="1"/>
  <c r="H71" i="16"/>
  <c r="I71" i="16" s="1"/>
  <c r="H69" i="16"/>
  <c r="H67" i="16"/>
  <c r="H66" i="16"/>
  <c r="H65" i="16"/>
  <c r="H63" i="16"/>
  <c r="H62" i="16"/>
  <c r="H61" i="16"/>
  <c r="H55" i="16"/>
  <c r="H52" i="16"/>
  <c r="H51" i="16"/>
  <c r="H50" i="16"/>
  <c r="H49" i="16"/>
  <c r="H45" i="16"/>
  <c r="H44" i="16"/>
  <c r="H42" i="16"/>
  <c r="H41" i="16"/>
  <c r="H39" i="16"/>
  <c r="H38" i="16"/>
  <c r="H31" i="16"/>
  <c r="H29" i="16"/>
  <c r="H27" i="16"/>
  <c r="H25" i="16"/>
  <c r="H24" i="16"/>
  <c r="H20" i="16"/>
  <c r="H17" i="16"/>
  <c r="H10" i="16"/>
  <c r="H7" i="16"/>
  <c r="H6" i="16"/>
  <c r="H76" i="17"/>
  <c r="I76" i="17" s="1"/>
  <c r="H75" i="17"/>
  <c r="I75" i="17" s="1"/>
  <c r="H74" i="17"/>
  <c r="I74" i="17" s="1"/>
  <c r="H73" i="17"/>
  <c r="I73" i="17" s="1"/>
  <c r="H72" i="17"/>
  <c r="I72" i="17" s="1"/>
  <c r="H71" i="17"/>
  <c r="I71" i="17" s="1"/>
  <c r="H67" i="17"/>
  <c r="H66" i="17"/>
  <c r="H65" i="17"/>
  <c r="H63" i="17"/>
  <c r="H62" i="17"/>
  <c r="H58" i="17"/>
  <c r="H55" i="17"/>
  <c r="H51" i="17"/>
  <c r="H50" i="17"/>
  <c r="H49" i="17"/>
  <c r="H46" i="17"/>
  <c r="H45" i="17"/>
  <c r="H44" i="17"/>
  <c r="H43" i="17"/>
  <c r="H42" i="17"/>
  <c r="H41" i="17"/>
  <c r="H33" i="17"/>
  <c r="H32" i="17"/>
  <c r="H31" i="17"/>
  <c r="H29" i="17"/>
  <c r="H28" i="17"/>
  <c r="H27" i="17"/>
  <c r="H25" i="17"/>
  <c r="H24" i="17"/>
  <c r="H21" i="17"/>
  <c r="H20" i="17"/>
  <c r="H17" i="17"/>
  <c r="H13" i="17"/>
  <c r="H11" i="17"/>
  <c r="H10" i="17"/>
  <c r="H9" i="17"/>
  <c r="H7" i="17"/>
  <c r="H6" i="17"/>
  <c r="H41" i="15"/>
  <c r="I41" i="15" s="1"/>
  <c r="H7" i="15"/>
  <c r="H8" i="15"/>
  <c r="H9" i="15"/>
  <c r="H10" i="15"/>
  <c r="H11" i="15"/>
  <c r="H12" i="15"/>
  <c r="H13" i="15"/>
  <c r="H14" i="15"/>
  <c r="H15" i="15"/>
  <c r="H16" i="15"/>
  <c r="H17" i="15"/>
  <c r="H18" i="15"/>
  <c r="H20" i="15"/>
  <c r="H21" i="15"/>
  <c r="H22" i="15"/>
  <c r="H24" i="15"/>
  <c r="H25" i="15"/>
  <c r="H26" i="15"/>
  <c r="H27" i="15"/>
  <c r="H28" i="15"/>
  <c r="H29" i="15"/>
  <c r="H30" i="15"/>
  <c r="H31" i="15"/>
  <c r="H32" i="15"/>
  <c r="H33" i="15"/>
  <c r="H35" i="15"/>
  <c r="H36" i="15"/>
  <c r="H37" i="15"/>
  <c r="H38" i="15"/>
  <c r="H39" i="15"/>
  <c r="H42" i="15"/>
  <c r="H43" i="15"/>
  <c r="H44" i="15"/>
  <c r="H45" i="15"/>
  <c r="H46" i="15"/>
  <c r="H47" i="15"/>
  <c r="H49" i="15"/>
  <c r="H50" i="15"/>
  <c r="H51" i="15"/>
  <c r="H52" i="15"/>
  <c r="H54" i="15"/>
  <c r="H55" i="15"/>
  <c r="H56" i="15"/>
  <c r="H58" i="15"/>
  <c r="H59" i="15"/>
  <c r="H61" i="15"/>
  <c r="H62" i="15"/>
  <c r="H63" i="15"/>
  <c r="H64" i="15"/>
  <c r="H65" i="15"/>
  <c r="H66" i="15"/>
  <c r="H67" i="15"/>
  <c r="H68" i="15"/>
  <c r="H69" i="15"/>
  <c r="H71" i="15"/>
  <c r="I71" i="15" s="1"/>
  <c r="H72" i="15"/>
  <c r="I72" i="15" s="1"/>
  <c r="H73" i="15"/>
  <c r="I73" i="15" s="1"/>
  <c r="H74" i="15"/>
  <c r="I74" i="15" s="1"/>
  <c r="H75" i="15"/>
  <c r="I75" i="15" s="1"/>
  <c r="H76" i="15"/>
  <c r="I76" i="15" s="1"/>
  <c r="H6" i="15"/>
  <c r="H7" i="14"/>
  <c r="H8" i="14"/>
  <c r="H9" i="14"/>
  <c r="H10" i="14"/>
  <c r="H11" i="14"/>
  <c r="H12" i="14"/>
  <c r="H13" i="14"/>
  <c r="H14" i="14"/>
  <c r="H15" i="14"/>
  <c r="H16" i="14"/>
  <c r="H17" i="14"/>
  <c r="H18" i="14"/>
  <c r="H20" i="14"/>
  <c r="H21" i="14"/>
  <c r="H22" i="14"/>
  <c r="H24" i="14"/>
  <c r="H25" i="14"/>
  <c r="H26" i="14"/>
  <c r="H27" i="14"/>
  <c r="H28" i="14"/>
  <c r="H29" i="14"/>
  <c r="H30" i="14"/>
  <c r="H31" i="14"/>
  <c r="H32" i="14"/>
  <c r="H33" i="14"/>
  <c r="H35" i="14"/>
  <c r="H36" i="14"/>
  <c r="H37" i="14"/>
  <c r="H38" i="14"/>
  <c r="H39" i="14"/>
  <c r="H41" i="14"/>
  <c r="H42" i="14"/>
  <c r="H43" i="14"/>
  <c r="H44" i="14"/>
  <c r="H45" i="14"/>
  <c r="H46" i="14"/>
  <c r="H47" i="14"/>
  <c r="H49" i="14"/>
  <c r="H50" i="14"/>
  <c r="H51" i="14"/>
  <c r="H52" i="14"/>
  <c r="H54" i="14"/>
  <c r="H55" i="14"/>
  <c r="H56" i="14"/>
  <c r="H58" i="14"/>
  <c r="H59" i="14"/>
  <c r="H61" i="14"/>
  <c r="H62" i="14"/>
  <c r="H63" i="14"/>
  <c r="H64" i="14"/>
  <c r="H65" i="14"/>
  <c r="H66" i="14"/>
  <c r="H67" i="14"/>
  <c r="H68" i="14"/>
  <c r="H69" i="14"/>
  <c r="I69" i="14" s="1"/>
  <c r="H71" i="14"/>
  <c r="I71" i="14" s="1"/>
  <c r="H72" i="14"/>
  <c r="I72" i="14" s="1"/>
  <c r="H73" i="14"/>
  <c r="I73" i="14" s="1"/>
  <c r="H74" i="14"/>
  <c r="I74" i="14" s="1"/>
  <c r="H75" i="14"/>
  <c r="I75" i="14" s="1"/>
  <c r="H76" i="14"/>
  <c r="I76" i="14" s="1"/>
  <c r="H6" i="14"/>
  <c r="H76" i="13"/>
  <c r="I76" i="13" s="1"/>
  <c r="H75" i="13"/>
  <c r="I75" i="13" s="1"/>
  <c r="H74" i="13"/>
  <c r="I74" i="13" s="1"/>
  <c r="H73" i="13"/>
  <c r="I73" i="13" s="1"/>
  <c r="H72" i="13"/>
  <c r="I72" i="13" s="1"/>
  <c r="H71" i="13"/>
  <c r="I71" i="13" s="1"/>
  <c r="H69" i="13"/>
  <c r="H68" i="13"/>
  <c r="H67" i="13"/>
  <c r="H66" i="13"/>
  <c r="H65" i="13"/>
  <c r="H64" i="13"/>
  <c r="H63" i="13"/>
  <c r="H62" i="13"/>
  <c r="H61" i="13"/>
  <c r="H58" i="13"/>
  <c r="H55" i="13"/>
  <c r="H54" i="13"/>
  <c r="H52" i="13"/>
  <c r="H51" i="13"/>
  <c r="H50" i="13"/>
  <c r="H49" i="13"/>
  <c r="H47" i="13"/>
  <c r="H46" i="13"/>
  <c r="H45" i="13"/>
  <c r="H44" i="13"/>
  <c r="H42" i="13"/>
  <c r="H41" i="13"/>
  <c r="H38" i="13"/>
  <c r="H37" i="13"/>
  <c r="H35" i="13"/>
  <c r="H31" i="13"/>
  <c r="H29" i="13"/>
  <c r="H28" i="13"/>
  <c r="H27" i="13"/>
  <c r="H24" i="13"/>
  <c r="H22" i="13"/>
  <c r="H21" i="13"/>
  <c r="H20" i="13"/>
  <c r="H16" i="13"/>
  <c r="H14" i="13"/>
  <c r="H13" i="13"/>
  <c r="H11" i="13"/>
  <c r="H10" i="13"/>
  <c r="H9" i="13"/>
  <c r="H6" i="13"/>
  <c r="H76" i="12"/>
  <c r="I76" i="12" s="1"/>
  <c r="H74" i="12"/>
  <c r="I74" i="12" s="1"/>
  <c r="H72" i="12"/>
  <c r="I72" i="12" s="1"/>
  <c r="H71" i="12"/>
  <c r="I71" i="12" s="1"/>
  <c r="H69" i="12"/>
  <c r="H68" i="12"/>
  <c r="H67" i="12"/>
  <c r="H65" i="12"/>
  <c r="H54" i="12"/>
  <c r="H49" i="12"/>
  <c r="H45" i="12"/>
  <c r="H43" i="12"/>
  <c r="H42" i="12"/>
  <c r="H41" i="12"/>
  <c r="H31" i="12"/>
  <c r="H29" i="12"/>
  <c r="H24" i="12"/>
  <c r="H16" i="12"/>
  <c r="H13" i="12"/>
  <c r="H9" i="12"/>
  <c r="H6" i="12"/>
  <c r="H76" i="11"/>
  <c r="I76" i="11" s="1"/>
  <c r="H74" i="11"/>
  <c r="I74" i="11" s="1"/>
  <c r="H73" i="11"/>
  <c r="I73" i="11" s="1"/>
  <c r="H72" i="11"/>
  <c r="I72" i="11" s="1"/>
  <c r="H71" i="11"/>
  <c r="I71" i="11" s="1"/>
  <c r="H68" i="11"/>
  <c r="H32" i="11"/>
  <c r="H31" i="11"/>
  <c r="H29" i="11"/>
  <c r="H27" i="11"/>
  <c r="H26" i="11"/>
  <c r="H25" i="11"/>
  <c r="H24" i="11"/>
  <c r="H22" i="11"/>
  <c r="H21" i="11"/>
  <c r="H20" i="11"/>
  <c r="H16" i="11"/>
  <c r="H10" i="11"/>
  <c r="H9" i="11"/>
  <c r="H8" i="11"/>
  <c r="H7" i="11"/>
  <c r="H6" i="11"/>
  <c r="H76" i="10"/>
  <c r="I76" i="10" s="1"/>
  <c r="H73" i="10"/>
  <c r="I73" i="10" s="1"/>
  <c r="H72" i="10"/>
  <c r="I72" i="10" s="1"/>
  <c r="H71" i="10"/>
  <c r="I71" i="10" s="1"/>
  <c r="H69" i="10"/>
  <c r="H68" i="10"/>
  <c r="H59" i="10"/>
  <c r="H55" i="10"/>
  <c r="H54" i="10"/>
  <c r="H52" i="10"/>
  <c r="H51" i="10"/>
  <c r="H50" i="10"/>
  <c r="H49" i="10"/>
  <c r="H47" i="10"/>
  <c r="H46" i="10"/>
  <c r="H44" i="10"/>
  <c r="H43" i="10"/>
  <c r="H41" i="10"/>
  <c r="H39" i="10"/>
  <c r="H37" i="10"/>
  <c r="H36" i="10"/>
  <c r="H35" i="10"/>
  <c r="H31" i="10"/>
  <c r="H26" i="10"/>
  <c r="H24" i="10"/>
  <c r="H20" i="10"/>
  <c r="H18" i="10"/>
  <c r="H17" i="10"/>
  <c r="H16" i="10"/>
  <c r="H15" i="10"/>
  <c r="H14" i="10"/>
  <c r="H13" i="10"/>
  <c r="H8" i="10"/>
  <c r="H6" i="10"/>
  <c r="H76" i="9"/>
  <c r="I76" i="9" s="1"/>
  <c r="H74" i="9"/>
  <c r="I74" i="9" s="1"/>
  <c r="H73" i="9"/>
  <c r="I73" i="9" s="1"/>
  <c r="H72" i="9"/>
  <c r="I72" i="9" s="1"/>
  <c r="H71" i="9"/>
  <c r="I71" i="9" s="1"/>
  <c r="H69" i="9"/>
  <c r="H67" i="9"/>
  <c r="H66" i="9"/>
  <c r="H65" i="9"/>
  <c r="H64" i="9"/>
  <c r="H63" i="9"/>
  <c r="H62" i="9"/>
  <c r="H61" i="9"/>
  <c r="H58" i="9"/>
  <c r="H55" i="9"/>
  <c r="H54" i="9"/>
  <c r="H52" i="9"/>
  <c r="H51" i="9"/>
  <c r="H50" i="9"/>
  <c r="H49" i="9"/>
  <c r="H45" i="9"/>
  <c r="H44" i="9"/>
  <c r="H42" i="9"/>
  <c r="H41" i="9"/>
  <c r="H35" i="9"/>
  <c r="H33" i="9"/>
  <c r="H32" i="9"/>
  <c r="H31" i="9"/>
  <c r="H29" i="9"/>
  <c r="H28" i="9"/>
  <c r="H27" i="9"/>
  <c r="H24" i="9"/>
  <c r="H22" i="9"/>
  <c r="H21" i="9"/>
  <c r="H20" i="9"/>
  <c r="H17" i="9"/>
  <c r="H16" i="9"/>
  <c r="H11" i="9"/>
  <c r="H10" i="9"/>
  <c r="H8" i="9"/>
  <c r="H6" i="9"/>
  <c r="H76" i="8"/>
  <c r="I76" i="8" s="1"/>
  <c r="H75" i="8"/>
  <c r="I75" i="8" s="1"/>
  <c r="H74" i="8"/>
  <c r="I74" i="8" s="1"/>
  <c r="H73" i="8"/>
  <c r="I73" i="8" s="1"/>
  <c r="H72" i="8"/>
  <c r="I72" i="8" s="1"/>
  <c r="H71" i="8"/>
  <c r="I71" i="8" s="1"/>
  <c r="H69" i="8"/>
  <c r="H68" i="8"/>
  <c r="H67" i="8"/>
  <c r="H66" i="8"/>
  <c r="H65" i="8"/>
  <c r="H64" i="8"/>
  <c r="H63" i="8"/>
  <c r="H62" i="8"/>
  <c r="H61" i="8"/>
  <c r="H59" i="8"/>
  <c r="H58" i="8"/>
  <c r="H56" i="8"/>
  <c r="H55" i="8"/>
  <c r="H54" i="8"/>
  <c r="H52" i="8"/>
  <c r="H51" i="8"/>
  <c r="H50" i="8"/>
  <c r="H49" i="8"/>
  <c r="H47" i="8"/>
  <c r="H46" i="8"/>
  <c r="H45" i="8"/>
  <c r="H44" i="8"/>
  <c r="H42" i="8"/>
  <c r="H41" i="8"/>
  <c r="H39" i="8"/>
  <c r="H38" i="8"/>
  <c r="H37" i="8"/>
  <c r="H35" i="8"/>
  <c r="H33" i="8"/>
  <c r="H32" i="8"/>
  <c r="H31" i="8"/>
  <c r="H30" i="8"/>
  <c r="H29" i="8"/>
  <c r="H27" i="8"/>
  <c r="H25" i="8"/>
  <c r="H24" i="8"/>
  <c r="H21" i="8"/>
  <c r="H20" i="8"/>
  <c r="H18" i="8"/>
  <c r="H17" i="8"/>
  <c r="H16" i="8"/>
  <c r="H15" i="8"/>
  <c r="H13" i="8"/>
  <c r="H10" i="8"/>
  <c r="H7" i="8"/>
  <c r="H6" i="8"/>
  <c r="H76" i="7"/>
  <c r="I76" i="7" s="1"/>
  <c r="H75" i="7"/>
  <c r="I75" i="7" s="1"/>
  <c r="H74" i="7"/>
  <c r="I74" i="7" s="1"/>
  <c r="H73" i="7"/>
  <c r="I73" i="7" s="1"/>
  <c r="H72" i="7"/>
  <c r="I72" i="7" s="1"/>
  <c r="H71" i="7"/>
  <c r="I71" i="7" s="1"/>
  <c r="H67" i="7"/>
  <c r="H66" i="7"/>
  <c r="H65" i="7"/>
  <c r="H64" i="7"/>
  <c r="H54" i="7"/>
  <c r="H45" i="7"/>
  <c r="H44" i="7"/>
  <c r="H42" i="7"/>
  <c r="H41" i="7"/>
  <c r="H32" i="7"/>
  <c r="H31" i="7"/>
  <c r="H27" i="7"/>
  <c r="H24" i="7"/>
  <c r="H21" i="7"/>
  <c r="H20" i="7"/>
  <c r="H18" i="7"/>
  <c r="H17" i="7"/>
  <c r="H10" i="7"/>
  <c r="H9" i="7"/>
  <c r="H8" i="7"/>
  <c r="H6" i="7"/>
  <c r="H76" i="25"/>
  <c r="I76" i="25" s="1"/>
  <c r="H75" i="25"/>
  <c r="I75" i="25" s="1"/>
  <c r="H74" i="25"/>
  <c r="I74" i="25" s="1"/>
  <c r="H73" i="25"/>
  <c r="I73" i="25" s="1"/>
  <c r="H72" i="25"/>
  <c r="I72" i="25" s="1"/>
  <c r="H71" i="25"/>
  <c r="I71" i="25" s="1"/>
  <c r="H69" i="25"/>
  <c r="H68" i="25"/>
  <c r="H67" i="25"/>
  <c r="H66" i="25"/>
  <c r="H65" i="25"/>
  <c r="H63" i="25"/>
  <c r="H62" i="25"/>
  <c r="H61" i="25"/>
  <c r="H59" i="25"/>
  <c r="H58" i="25"/>
  <c r="H55" i="25"/>
  <c r="H54" i="25"/>
  <c r="H52" i="25"/>
  <c r="H51" i="25"/>
  <c r="H50" i="25"/>
  <c r="H49" i="25"/>
  <c r="H45" i="25"/>
  <c r="H44" i="25"/>
  <c r="H43" i="25"/>
  <c r="H42" i="25"/>
  <c r="H41" i="25"/>
  <c r="H38" i="25"/>
  <c r="H35" i="25"/>
  <c r="H32" i="25"/>
  <c r="H31" i="25"/>
  <c r="H27" i="25"/>
  <c r="H26" i="25"/>
  <c r="H24" i="25"/>
  <c r="H21" i="25"/>
  <c r="H20" i="25"/>
  <c r="H17" i="25"/>
  <c r="H13" i="25"/>
  <c r="H10" i="25"/>
  <c r="H8" i="25"/>
  <c r="H6" i="25"/>
  <c r="H76" i="6"/>
  <c r="I76" i="6" s="1"/>
  <c r="H75" i="6"/>
  <c r="I75" i="6" s="1"/>
  <c r="H74" i="6"/>
  <c r="I74" i="6" s="1"/>
  <c r="H73" i="6"/>
  <c r="I73" i="6" s="1"/>
  <c r="H72" i="6"/>
  <c r="I72" i="6" s="1"/>
  <c r="H71" i="6"/>
  <c r="I71" i="6" s="1"/>
  <c r="H69" i="6"/>
  <c r="H68" i="6"/>
  <c r="H67" i="6"/>
  <c r="H66" i="6"/>
  <c r="H65" i="6"/>
  <c r="H64" i="6"/>
  <c r="H63" i="6"/>
  <c r="H62" i="6"/>
  <c r="H61" i="6"/>
  <c r="H56" i="6"/>
  <c r="H55" i="6"/>
  <c r="H54" i="6"/>
  <c r="H52" i="6"/>
  <c r="H51" i="6"/>
  <c r="H50" i="6"/>
  <c r="H49" i="6"/>
  <c r="H47" i="6"/>
  <c r="H45" i="6"/>
  <c r="H44" i="6"/>
  <c r="H42" i="6"/>
  <c r="H41" i="6"/>
  <c r="H39" i="6"/>
  <c r="H35" i="6"/>
  <c r="H31" i="6"/>
  <c r="H29" i="6"/>
  <c r="H28" i="6"/>
  <c r="H26" i="6"/>
  <c r="H25" i="6"/>
  <c r="H24" i="6"/>
  <c r="H20" i="6"/>
  <c r="H17" i="6"/>
  <c r="H16" i="6"/>
  <c r="H14" i="6"/>
  <c r="H13" i="6"/>
  <c r="H11" i="6"/>
  <c r="H9" i="6"/>
  <c r="H8" i="6"/>
  <c r="H7" i="6"/>
  <c r="H6" i="6"/>
  <c r="H76" i="5"/>
  <c r="I76" i="5" s="1"/>
  <c r="H75" i="5"/>
  <c r="I75" i="5" s="1"/>
  <c r="H74" i="5"/>
  <c r="I74" i="5" s="1"/>
  <c r="H73" i="5"/>
  <c r="I73" i="5" s="1"/>
  <c r="H72" i="5"/>
  <c r="I72" i="5" s="1"/>
  <c r="H71" i="5"/>
  <c r="I71" i="5" s="1"/>
  <c r="H69" i="5"/>
  <c r="H67" i="5"/>
  <c r="H66" i="5"/>
  <c r="H65" i="5"/>
  <c r="H63" i="5"/>
  <c r="H61" i="5"/>
  <c r="H55" i="5"/>
  <c r="H54" i="5"/>
  <c r="H52" i="5"/>
  <c r="H51" i="5"/>
  <c r="H49" i="5"/>
  <c r="H45" i="5"/>
  <c r="H42" i="5"/>
  <c r="H41" i="5"/>
  <c r="H39" i="5"/>
  <c r="H35" i="5"/>
  <c r="H33" i="5"/>
  <c r="H31" i="5"/>
  <c r="H29" i="5"/>
  <c r="H26" i="5"/>
  <c r="H25" i="5"/>
  <c r="H24" i="5"/>
  <c r="H20" i="5"/>
  <c r="H16" i="5"/>
  <c r="H14" i="5"/>
  <c r="H11" i="5"/>
  <c r="H10" i="5"/>
  <c r="H9" i="5"/>
  <c r="H8" i="5"/>
  <c r="H7" i="5"/>
  <c r="H6" i="5"/>
  <c r="H76" i="38"/>
  <c r="I76" i="38" s="1"/>
  <c r="H75" i="38"/>
  <c r="I75" i="38" s="1"/>
  <c r="H74" i="38"/>
  <c r="I74" i="38" s="1"/>
  <c r="H73" i="38"/>
  <c r="I73" i="38" s="1"/>
  <c r="H72" i="38"/>
  <c r="I72" i="38" s="1"/>
  <c r="H71" i="38"/>
  <c r="I71" i="38" s="1"/>
  <c r="H69" i="38"/>
  <c r="I69" i="38" s="1"/>
  <c r="H68" i="38"/>
  <c r="H67" i="38"/>
  <c r="H66" i="38"/>
  <c r="H65" i="38"/>
  <c r="H62" i="38"/>
  <c r="H61" i="38"/>
  <c r="H59" i="38"/>
  <c r="H58" i="38"/>
  <c r="H56" i="38"/>
  <c r="H55" i="38"/>
  <c r="H52" i="38"/>
  <c r="H51" i="38"/>
  <c r="H50" i="38"/>
  <c r="H49" i="38"/>
  <c r="H46" i="38"/>
  <c r="H45" i="38"/>
  <c r="H44" i="38"/>
  <c r="H43" i="38"/>
  <c r="H41" i="38"/>
  <c r="H39" i="38"/>
  <c r="H38" i="38"/>
  <c r="H35" i="38"/>
  <c r="H33" i="38"/>
  <c r="H32" i="38"/>
  <c r="H31" i="38"/>
  <c r="H29" i="38"/>
  <c r="H28" i="38"/>
  <c r="H27" i="38"/>
  <c r="H25" i="38"/>
  <c r="H24" i="38"/>
  <c r="H22" i="38"/>
  <c r="H21" i="38"/>
  <c r="H20" i="38"/>
  <c r="H16" i="38"/>
  <c r="H13" i="38"/>
  <c r="H11" i="38"/>
  <c r="H10" i="38"/>
  <c r="H9" i="38"/>
  <c r="H7" i="38"/>
  <c r="H6" i="38"/>
  <c r="H76" i="4"/>
  <c r="I76" i="4" s="1"/>
  <c r="H75" i="4"/>
  <c r="I75" i="4" s="1"/>
  <c r="H74" i="4"/>
  <c r="I74" i="4" s="1"/>
  <c r="H73" i="4"/>
  <c r="I73" i="4" s="1"/>
  <c r="H72" i="4"/>
  <c r="I72" i="4" s="1"/>
  <c r="H71" i="4"/>
  <c r="I71" i="4" s="1"/>
  <c r="H69" i="4"/>
  <c r="H68" i="4"/>
  <c r="H67" i="4"/>
  <c r="H66" i="4"/>
  <c r="H65" i="4"/>
  <c r="H63" i="4"/>
  <c r="H62" i="4"/>
  <c r="H61" i="4"/>
  <c r="H58" i="4"/>
  <c r="H56" i="4"/>
  <c r="H55" i="4"/>
  <c r="H54" i="4"/>
  <c r="H52" i="4"/>
  <c r="H51" i="4"/>
  <c r="H50" i="4"/>
  <c r="H49" i="4"/>
  <c r="H47" i="4"/>
  <c r="H46" i="4"/>
  <c r="H45" i="4"/>
  <c r="H44" i="4"/>
  <c r="H43" i="4"/>
  <c r="H42" i="4"/>
  <c r="H41" i="4"/>
  <c r="H39" i="4"/>
  <c r="H38" i="4"/>
  <c r="H36" i="4"/>
  <c r="H35" i="4"/>
  <c r="H33" i="4"/>
  <c r="H32" i="4"/>
  <c r="H31" i="4"/>
  <c r="H29" i="4"/>
  <c r="H28" i="4"/>
  <c r="H27" i="4"/>
  <c r="H26" i="4"/>
  <c r="H25" i="4"/>
  <c r="H24" i="4"/>
  <c r="H22" i="4"/>
  <c r="H21" i="4"/>
  <c r="H20" i="4"/>
  <c r="H17" i="4"/>
  <c r="H13" i="4"/>
  <c r="H11" i="4"/>
  <c r="H10" i="4"/>
  <c r="H9" i="4"/>
  <c r="H8" i="4"/>
  <c r="H7" i="4"/>
  <c r="H6" i="4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69" i="3"/>
  <c r="H68" i="3"/>
  <c r="H67" i="3"/>
  <c r="H66" i="3"/>
  <c r="H65" i="3"/>
  <c r="H61" i="3"/>
  <c r="H59" i="3"/>
  <c r="H58" i="3"/>
  <c r="H55" i="3"/>
  <c r="H54" i="3"/>
  <c r="H49" i="3"/>
  <c r="H46" i="3"/>
  <c r="H45" i="3"/>
  <c r="H43" i="3"/>
  <c r="H42" i="3"/>
  <c r="H41" i="3"/>
  <c r="H38" i="3"/>
  <c r="H37" i="3"/>
  <c r="H35" i="3"/>
  <c r="H32" i="3"/>
  <c r="H31" i="3"/>
  <c r="H28" i="3"/>
  <c r="H27" i="3"/>
  <c r="H26" i="3"/>
  <c r="H25" i="3"/>
  <c r="H24" i="3"/>
  <c r="H22" i="3"/>
  <c r="H21" i="3"/>
  <c r="H20" i="3"/>
  <c r="H11" i="3"/>
  <c r="H10" i="3"/>
  <c r="H8" i="3"/>
  <c r="H7" i="3"/>
  <c r="H6" i="3"/>
  <c r="H75" i="2"/>
  <c r="I75" i="2" s="1"/>
  <c r="H74" i="2"/>
  <c r="I74" i="2" s="1"/>
  <c r="H73" i="2"/>
  <c r="I73" i="2" s="1"/>
  <c r="H72" i="2"/>
  <c r="I72" i="2" s="1"/>
  <c r="H71" i="2"/>
  <c r="I71" i="2" s="1"/>
  <c r="H68" i="2"/>
  <c r="H61" i="2"/>
  <c r="H55" i="2"/>
  <c r="H54" i="2"/>
  <c r="H49" i="2"/>
  <c r="H43" i="2"/>
  <c r="H41" i="2"/>
  <c r="H35" i="2"/>
  <c r="H28" i="2"/>
  <c r="H25" i="2"/>
  <c r="H24" i="2"/>
  <c r="H20" i="2"/>
  <c r="H14" i="2"/>
  <c r="H13" i="2"/>
  <c r="H12" i="2"/>
  <c r="H11" i="2"/>
  <c r="H8" i="2"/>
  <c r="H7" i="2"/>
  <c r="H6" i="2"/>
  <c r="F88" i="1" l="1"/>
  <c r="H88" i="1" s="1"/>
  <c r="F89" i="1"/>
  <c r="H89" i="1" s="1"/>
  <c r="F74" i="1"/>
  <c r="F75" i="1"/>
  <c r="F76" i="1"/>
  <c r="F77" i="1"/>
  <c r="F78" i="1"/>
  <c r="F79" i="1"/>
  <c r="F80" i="1"/>
  <c r="F81" i="1"/>
  <c r="F82" i="1"/>
  <c r="F73" i="1"/>
  <c r="F67" i="1"/>
  <c r="F68" i="1"/>
  <c r="F69" i="1"/>
  <c r="F70" i="1"/>
  <c r="F71" i="1"/>
  <c r="F72" i="1"/>
  <c r="F66" i="1"/>
  <c r="F62" i="1"/>
  <c r="F63" i="1"/>
  <c r="F64" i="1"/>
  <c r="F65" i="1"/>
  <c r="F61" i="1"/>
  <c r="F54" i="1"/>
  <c r="F55" i="1"/>
  <c r="F56" i="1"/>
  <c r="F57" i="1"/>
  <c r="F58" i="1"/>
  <c r="F59" i="1"/>
  <c r="F60" i="1"/>
  <c r="F53" i="1"/>
  <c r="F48" i="1"/>
  <c r="F49" i="1"/>
  <c r="F50" i="1"/>
  <c r="F51" i="1"/>
  <c r="F52" i="1"/>
  <c r="F47" i="1"/>
  <c r="F37" i="1"/>
  <c r="F38" i="1"/>
  <c r="F39" i="1"/>
  <c r="F40" i="1"/>
  <c r="F41" i="1"/>
  <c r="F42" i="1"/>
  <c r="F43" i="1"/>
  <c r="F44" i="1"/>
  <c r="F45" i="1"/>
  <c r="F46" i="1"/>
  <c r="F36" i="1"/>
  <c r="F35" i="1"/>
  <c r="F32" i="1"/>
  <c r="F33" i="1"/>
  <c r="F34" i="1"/>
  <c r="F22" i="1"/>
  <c r="F23" i="1"/>
  <c r="F24" i="1"/>
  <c r="F25" i="1"/>
  <c r="F26" i="1"/>
  <c r="F27" i="1"/>
  <c r="F28" i="1"/>
  <c r="F29" i="1"/>
  <c r="F30" i="1"/>
  <c r="F31" i="1"/>
  <c r="F20" i="1"/>
  <c r="F21" i="1"/>
  <c r="F19" i="1"/>
  <c r="I7" i="38"/>
  <c r="I19" i="38"/>
  <c r="I23" i="38"/>
  <c r="I25" i="38"/>
  <c r="I30" i="38"/>
  <c r="I34" i="38"/>
  <c r="I35" i="38"/>
  <c r="I40" i="38"/>
  <c r="I48" i="38"/>
  <c r="I53" i="38"/>
  <c r="I57" i="38"/>
  <c r="I60" i="38"/>
  <c r="H54" i="38"/>
  <c r="I54" i="38" s="1"/>
  <c r="I59" i="38"/>
  <c r="I55" i="38"/>
  <c r="I32" i="38"/>
  <c r="I11" i="38"/>
  <c r="I68" i="38"/>
  <c r="I67" i="38"/>
  <c r="I66" i="38"/>
  <c r="I65" i="38"/>
  <c r="H64" i="38"/>
  <c r="I64" i="38" s="1"/>
  <c r="H63" i="38"/>
  <c r="I63" i="38" s="1"/>
  <c r="I62" i="38"/>
  <c r="I61" i="38"/>
  <c r="I58" i="38"/>
  <c r="I56" i="38"/>
  <c r="I52" i="38"/>
  <c r="I51" i="38"/>
  <c r="I50" i="38"/>
  <c r="I49" i="38"/>
  <c r="H47" i="38"/>
  <c r="I47" i="38" s="1"/>
  <c r="I46" i="38"/>
  <c r="I45" i="38"/>
  <c r="I44" i="38"/>
  <c r="I43" i="38"/>
  <c r="H42" i="38"/>
  <c r="I42" i="38" s="1"/>
  <c r="I41" i="38"/>
  <c r="I39" i="38"/>
  <c r="I38" i="38"/>
  <c r="H37" i="38"/>
  <c r="I37" i="38" s="1"/>
  <c r="H36" i="38"/>
  <c r="I36" i="38" s="1"/>
  <c r="I33" i="38"/>
  <c r="I31" i="38"/>
  <c r="I29" i="38"/>
  <c r="I28" i="38"/>
  <c r="I27" i="38"/>
  <c r="H26" i="38"/>
  <c r="I26" i="38" s="1"/>
  <c r="I24" i="38"/>
  <c r="I22" i="38"/>
  <c r="I21" i="38"/>
  <c r="I20" i="38"/>
  <c r="H18" i="38"/>
  <c r="I18" i="38" s="1"/>
  <c r="H17" i="38"/>
  <c r="I17" i="38" s="1"/>
  <c r="I16" i="38"/>
  <c r="H15" i="38"/>
  <c r="I15" i="38" s="1"/>
  <c r="H14" i="38"/>
  <c r="I14" i="38" s="1"/>
  <c r="I13" i="38"/>
  <c r="H12" i="38"/>
  <c r="I12" i="38" s="1"/>
  <c r="I10" i="38"/>
  <c r="I9" i="38"/>
  <c r="H8" i="38"/>
  <c r="I8" i="38" s="1"/>
  <c r="I6" i="38"/>
  <c r="F90" i="1" l="1"/>
  <c r="I77" i="38"/>
  <c r="H19" i="28"/>
  <c r="H23" i="28"/>
  <c r="H34" i="28"/>
  <c r="H40" i="28"/>
  <c r="H48" i="28"/>
  <c r="H53" i="28"/>
  <c r="H57" i="28"/>
  <c r="H60" i="28"/>
  <c r="H19" i="27"/>
  <c r="H23" i="27"/>
  <c r="H34" i="27"/>
  <c r="H40" i="27"/>
  <c r="H48" i="27"/>
  <c r="H53" i="27"/>
  <c r="H57" i="27"/>
  <c r="H60" i="27"/>
  <c r="I19" i="26"/>
  <c r="I23" i="26"/>
  <c r="I34" i="26"/>
  <c r="I40" i="26"/>
  <c r="I48" i="26"/>
  <c r="I53" i="26"/>
  <c r="I57" i="26"/>
  <c r="I60" i="26"/>
  <c r="H72" i="26"/>
  <c r="I72" i="26" s="1"/>
  <c r="H73" i="26"/>
  <c r="I73" i="26" s="1"/>
  <c r="H74" i="26"/>
  <c r="I74" i="26" s="1"/>
  <c r="H75" i="26"/>
  <c r="I75" i="26" s="1"/>
  <c r="H76" i="26"/>
  <c r="I76" i="26" s="1"/>
  <c r="I34" i="24"/>
  <c r="I40" i="24"/>
  <c r="I48" i="24"/>
  <c r="I53" i="24"/>
  <c r="I57" i="24"/>
  <c r="I60" i="24"/>
  <c r="I70" i="24"/>
  <c r="I19" i="24"/>
  <c r="I23" i="24"/>
  <c r="I72" i="24"/>
  <c r="H73" i="24"/>
  <c r="I73" i="24" s="1"/>
  <c r="H75" i="24"/>
  <c r="I75" i="24" s="1"/>
  <c r="I19" i="23"/>
  <c r="I23" i="23"/>
  <c r="I34" i="23"/>
  <c r="I40" i="23"/>
  <c r="I48" i="23"/>
  <c r="I53" i="23"/>
  <c r="I57" i="23"/>
  <c r="I60" i="23"/>
  <c r="I70" i="23"/>
  <c r="I72" i="23"/>
  <c r="H73" i="23"/>
  <c r="I73" i="23" s="1"/>
  <c r="H75" i="23"/>
  <c r="I75" i="23" s="1"/>
  <c r="H77" i="23"/>
  <c r="I19" i="22"/>
  <c r="I23" i="22"/>
  <c r="I34" i="22"/>
  <c r="I40" i="22"/>
  <c r="I48" i="22"/>
  <c r="I53" i="22"/>
  <c r="I57" i="22"/>
  <c r="I60" i="22"/>
  <c r="I70" i="22"/>
  <c r="I72" i="22"/>
  <c r="H77" i="22"/>
  <c r="I19" i="21"/>
  <c r="I23" i="21"/>
  <c r="I34" i="21"/>
  <c r="I40" i="21"/>
  <c r="I48" i="21"/>
  <c r="I53" i="21"/>
  <c r="I57" i="21"/>
  <c r="I60" i="21"/>
  <c r="I70" i="21"/>
  <c r="I72" i="21"/>
  <c r="H73" i="21"/>
  <c r="I73" i="21" s="1"/>
  <c r="I74" i="21"/>
  <c r="H77" i="21"/>
  <c r="I19" i="20"/>
  <c r="I23" i="20"/>
  <c r="I34" i="20"/>
  <c r="I40" i="20"/>
  <c r="I48" i="20"/>
  <c r="I53" i="20"/>
  <c r="I57" i="20"/>
  <c r="I60" i="20"/>
  <c r="H77" i="20"/>
  <c r="H77" i="18"/>
  <c r="I19" i="16"/>
  <c r="I23" i="16"/>
  <c r="I34" i="16"/>
  <c r="I40" i="16"/>
  <c r="I48" i="16"/>
  <c r="I53" i="16"/>
  <c r="I57" i="16"/>
  <c r="I60" i="16"/>
  <c r="H77" i="16"/>
  <c r="I19" i="17"/>
  <c r="I23" i="17"/>
  <c r="I34" i="17"/>
  <c r="I40" i="17"/>
  <c r="I48" i="17"/>
  <c r="I53" i="17"/>
  <c r="I57" i="17"/>
  <c r="I60" i="17"/>
  <c r="H77" i="17"/>
  <c r="I25" i="15"/>
  <c r="H77" i="15"/>
  <c r="I25" i="14"/>
  <c r="H77" i="14"/>
  <c r="I19" i="13"/>
  <c r="I23" i="13"/>
  <c r="I25" i="13"/>
  <c r="I34" i="13"/>
  <c r="I40" i="13"/>
  <c r="I48" i="13"/>
  <c r="I53" i="13"/>
  <c r="I57" i="13"/>
  <c r="I60" i="13"/>
  <c r="I70" i="13"/>
  <c r="H77" i="13"/>
  <c r="I19" i="12"/>
  <c r="I23" i="12"/>
  <c r="I34" i="12"/>
  <c r="I40" i="12"/>
  <c r="I48" i="12"/>
  <c r="I53" i="12"/>
  <c r="I57" i="12"/>
  <c r="I60" i="12"/>
  <c r="H73" i="12"/>
  <c r="I73" i="12" s="1"/>
  <c r="H75" i="12"/>
  <c r="I75" i="12" s="1"/>
  <c r="I19" i="11"/>
  <c r="I23" i="11"/>
  <c r="I34" i="11"/>
  <c r="I40" i="11"/>
  <c r="I48" i="11"/>
  <c r="I53" i="11"/>
  <c r="I57" i="11"/>
  <c r="I60" i="11"/>
  <c r="H75" i="11"/>
  <c r="I75" i="11" s="1"/>
  <c r="I19" i="10"/>
  <c r="I23" i="10"/>
  <c r="I34" i="10"/>
  <c r="I40" i="10"/>
  <c r="I48" i="10"/>
  <c r="I53" i="10"/>
  <c r="I57" i="10"/>
  <c r="I60" i="10"/>
  <c r="H75" i="10"/>
  <c r="I75" i="10" s="1"/>
  <c r="H77" i="10"/>
  <c r="I19" i="9"/>
  <c r="I23" i="9"/>
  <c r="I34" i="9"/>
  <c r="I40" i="9"/>
  <c r="I48" i="9"/>
  <c r="I53" i="9"/>
  <c r="I57" i="9"/>
  <c r="I60" i="9"/>
  <c r="H75" i="9"/>
  <c r="I75" i="9" s="1"/>
  <c r="H77" i="9"/>
  <c r="I19" i="8"/>
  <c r="I23" i="8"/>
  <c r="H77" i="8"/>
  <c r="I19" i="7"/>
  <c r="I23" i="7"/>
  <c r="I34" i="7"/>
  <c r="I40" i="7"/>
  <c r="I48" i="7"/>
  <c r="I53" i="7"/>
  <c r="I57" i="7"/>
  <c r="I60" i="7"/>
  <c r="H77" i="7"/>
  <c r="I19" i="25"/>
  <c r="I23" i="25"/>
  <c r="I34" i="25"/>
  <c r="I40" i="25"/>
  <c r="I48" i="25"/>
  <c r="I53" i="25"/>
  <c r="I57" i="25"/>
  <c r="I60" i="25"/>
  <c r="H77" i="25"/>
  <c r="I19" i="6"/>
  <c r="I23" i="6"/>
  <c r="I34" i="6"/>
  <c r="I40" i="6"/>
  <c r="I48" i="6"/>
  <c r="I53" i="6"/>
  <c r="I57" i="6"/>
  <c r="I60" i="6"/>
  <c r="I19" i="5"/>
  <c r="I23" i="5"/>
  <c r="I34" i="5"/>
  <c r="I40" i="5"/>
  <c r="I48" i="5"/>
  <c r="I53" i="5"/>
  <c r="I57" i="5"/>
  <c r="I60" i="5"/>
  <c r="I19" i="4"/>
  <c r="I23" i="4"/>
  <c r="I34" i="4"/>
  <c r="I40" i="4"/>
  <c r="I48" i="4"/>
  <c r="I53" i="4"/>
  <c r="I57" i="4"/>
  <c r="I60" i="4"/>
  <c r="I70" i="4"/>
  <c r="I19" i="3"/>
  <c r="I23" i="3"/>
  <c r="I34" i="3"/>
  <c r="I40" i="3"/>
  <c r="I48" i="3"/>
  <c r="I53" i="3"/>
  <c r="I57" i="3"/>
  <c r="I60" i="3"/>
  <c r="G72" i="28"/>
  <c r="H72" i="28" s="1"/>
  <c r="G73" i="28"/>
  <c r="H73" i="28" s="1"/>
  <c r="G74" i="28"/>
  <c r="H74" i="28" s="1"/>
  <c r="G75" i="28"/>
  <c r="H75" i="28" s="1"/>
  <c r="G76" i="28"/>
  <c r="H76" i="28" s="1"/>
  <c r="G77" i="28"/>
  <c r="G71" i="28"/>
  <c r="H71" i="28" s="1"/>
  <c r="G72" i="27"/>
  <c r="H72" i="27" s="1"/>
  <c r="G73" i="27"/>
  <c r="H73" i="27" s="1"/>
  <c r="G74" i="27"/>
  <c r="H74" i="27" s="1"/>
  <c r="G75" i="27"/>
  <c r="H75" i="27" s="1"/>
  <c r="G76" i="27"/>
  <c r="H76" i="27" s="1"/>
  <c r="G71" i="27"/>
  <c r="H71" i="27" s="1"/>
  <c r="H71" i="26"/>
  <c r="I71" i="26" s="1"/>
  <c r="I71" i="24"/>
  <c r="I71" i="23"/>
  <c r="I71" i="22"/>
  <c r="I71" i="21"/>
  <c r="H76" i="2"/>
  <c r="I76" i="2" s="1"/>
  <c r="H25" i="28"/>
  <c r="H7" i="28"/>
  <c r="G25" i="27"/>
  <c r="H25" i="27" s="1"/>
  <c r="G7" i="27"/>
  <c r="H7" i="27" s="1"/>
  <c r="H25" i="26"/>
  <c r="I25" i="26" s="1"/>
  <c r="H7" i="26"/>
  <c r="I7" i="26" s="1"/>
  <c r="H69" i="24"/>
  <c r="I69" i="24" s="1"/>
  <c r="I25" i="24"/>
  <c r="I7" i="24"/>
  <c r="I25" i="23"/>
  <c r="I7" i="23"/>
  <c r="I25" i="22"/>
  <c r="I7" i="22"/>
  <c r="I25" i="21"/>
  <c r="I7" i="21"/>
  <c r="I25" i="20"/>
  <c r="I7" i="20"/>
  <c r="I29" i="18"/>
  <c r="I25" i="18"/>
  <c r="I7" i="18"/>
  <c r="I25" i="17"/>
  <c r="I25" i="16"/>
  <c r="I7" i="16"/>
  <c r="I7" i="17"/>
  <c r="I7" i="15"/>
  <c r="I7" i="14"/>
  <c r="H7" i="13"/>
  <c r="I7" i="13" s="1"/>
  <c r="H7" i="12"/>
  <c r="I7" i="12" s="1"/>
  <c r="I7" i="11"/>
  <c r="H7" i="10"/>
  <c r="I7" i="10" s="1"/>
  <c r="H7" i="9"/>
  <c r="I7" i="9" s="1"/>
  <c r="I7" i="8"/>
  <c r="H7" i="7"/>
  <c r="I7" i="7" s="1"/>
  <c r="H7" i="25"/>
  <c r="I7" i="25" s="1"/>
  <c r="I7" i="6"/>
  <c r="I7" i="5"/>
  <c r="I7" i="4"/>
  <c r="I7" i="3"/>
  <c r="H25" i="12"/>
  <c r="I25" i="12" s="1"/>
  <c r="I25" i="11"/>
  <c r="H25" i="10"/>
  <c r="I25" i="10" s="1"/>
  <c r="H25" i="9"/>
  <c r="I25" i="9" s="1"/>
  <c r="I25" i="8"/>
  <c r="H25" i="7"/>
  <c r="I25" i="7" s="1"/>
  <c r="H25" i="25"/>
  <c r="I25" i="25" s="1"/>
  <c r="I25" i="6"/>
  <c r="I25" i="5"/>
  <c r="I25" i="4"/>
  <c r="I25" i="3"/>
  <c r="I25" i="2"/>
  <c r="I7" i="2"/>
  <c r="H38" i="1" l="1"/>
  <c r="H20" i="1"/>
  <c r="H19" i="1"/>
  <c r="H84" i="1" l="1"/>
  <c r="H80" i="1"/>
  <c r="H81" i="1"/>
  <c r="H82" i="1"/>
  <c r="H79" i="1"/>
  <c r="H77" i="1"/>
  <c r="H78" i="1"/>
  <c r="H75" i="1"/>
  <c r="H76" i="1"/>
  <c r="H74" i="1"/>
  <c r="H72" i="1"/>
  <c r="H71" i="1"/>
  <c r="H68" i="1"/>
  <c r="H69" i="1"/>
  <c r="H67" i="1"/>
  <c r="H65" i="1"/>
  <c r="H64" i="1"/>
  <c r="H63" i="1"/>
  <c r="H62" i="1"/>
  <c r="H60" i="1"/>
  <c r="H58" i="1"/>
  <c r="H59" i="1"/>
  <c r="H57" i="1"/>
  <c r="H56" i="1"/>
  <c r="H55" i="1"/>
  <c r="H54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7" i="1"/>
  <c r="H35" i="1"/>
  <c r="H34" i="1"/>
  <c r="H33" i="1"/>
  <c r="H31" i="1"/>
  <c r="H30" i="1"/>
  <c r="H29" i="1"/>
  <c r="H28" i="1"/>
  <c r="H27" i="1"/>
  <c r="H26" i="1"/>
  <c r="H25" i="1"/>
  <c r="H24" i="1"/>
  <c r="H23" i="1"/>
  <c r="H22" i="1"/>
  <c r="H21" i="1"/>
  <c r="H90" i="1" l="1"/>
  <c r="H69" i="28"/>
  <c r="H68" i="28"/>
  <c r="H67" i="28"/>
  <c r="H66" i="28"/>
  <c r="H65" i="28"/>
  <c r="H64" i="28"/>
  <c r="G63" i="28"/>
  <c r="H63" i="28" s="1"/>
  <c r="H62" i="28"/>
  <c r="H61" i="28"/>
  <c r="G59" i="28"/>
  <c r="H59" i="28" s="1"/>
  <c r="G58" i="28"/>
  <c r="H58" i="28" s="1"/>
  <c r="G56" i="28"/>
  <c r="H56" i="28" s="1"/>
  <c r="H55" i="28"/>
  <c r="H54" i="28"/>
  <c r="G52" i="28"/>
  <c r="H52" i="28" s="1"/>
  <c r="G51" i="28"/>
  <c r="H51" i="28" s="1"/>
  <c r="H50" i="28"/>
  <c r="H49" i="28"/>
  <c r="H47" i="28"/>
  <c r="H46" i="28"/>
  <c r="H45" i="28"/>
  <c r="G44" i="28"/>
  <c r="H44" i="28" s="1"/>
  <c r="H43" i="28"/>
  <c r="H42" i="28"/>
  <c r="H41" i="28"/>
  <c r="G39" i="28"/>
  <c r="H39" i="28" s="1"/>
  <c r="H38" i="28"/>
  <c r="H37" i="28"/>
  <c r="G36" i="28"/>
  <c r="H36" i="28" s="1"/>
  <c r="H35" i="28"/>
  <c r="H33" i="28"/>
  <c r="H32" i="28"/>
  <c r="H31" i="28"/>
  <c r="G30" i="28"/>
  <c r="H30" i="28" s="1"/>
  <c r="H29" i="28"/>
  <c r="H28" i="28"/>
  <c r="G27" i="28"/>
  <c r="H27" i="28" s="1"/>
  <c r="G26" i="28"/>
  <c r="H26" i="28" s="1"/>
  <c r="H24" i="28"/>
  <c r="H22" i="28"/>
  <c r="G21" i="28"/>
  <c r="H21" i="28" s="1"/>
  <c r="H20" i="28"/>
  <c r="G18" i="28"/>
  <c r="H18" i="28" s="1"/>
  <c r="H17" i="28"/>
  <c r="G16" i="28"/>
  <c r="H16" i="28" s="1"/>
  <c r="G15" i="28"/>
  <c r="H15" i="28" s="1"/>
  <c r="H14" i="28"/>
  <c r="H13" i="28"/>
  <c r="G12" i="28"/>
  <c r="H12" i="28" s="1"/>
  <c r="H11" i="28"/>
  <c r="G10" i="28"/>
  <c r="H10" i="28" s="1"/>
  <c r="H9" i="28"/>
  <c r="G8" i="28"/>
  <c r="H8" i="28" s="1"/>
  <c r="H6" i="28"/>
  <c r="H77" i="28" l="1"/>
  <c r="G69" i="27"/>
  <c r="H69" i="27" s="1"/>
  <c r="G68" i="27"/>
  <c r="H68" i="27" s="1"/>
  <c r="H67" i="27"/>
  <c r="H66" i="27"/>
  <c r="H65" i="27"/>
  <c r="G64" i="27"/>
  <c r="H64" i="27" s="1"/>
  <c r="G63" i="27"/>
  <c r="H63" i="27" s="1"/>
  <c r="G62" i="27"/>
  <c r="H62" i="27" s="1"/>
  <c r="G61" i="27"/>
  <c r="H61" i="27" s="1"/>
  <c r="G59" i="27"/>
  <c r="H59" i="27" s="1"/>
  <c r="G58" i="27"/>
  <c r="H58" i="27" s="1"/>
  <c r="G56" i="27"/>
  <c r="H56" i="27" s="1"/>
  <c r="G55" i="27"/>
  <c r="H55" i="27" s="1"/>
  <c r="G54" i="27"/>
  <c r="H54" i="27" s="1"/>
  <c r="G52" i="27"/>
  <c r="H52" i="27" s="1"/>
  <c r="G51" i="27"/>
  <c r="H51" i="27" s="1"/>
  <c r="G50" i="27"/>
  <c r="H50" i="27" s="1"/>
  <c r="G49" i="27"/>
  <c r="H49" i="27" s="1"/>
  <c r="G47" i="27"/>
  <c r="H47" i="27" s="1"/>
  <c r="G46" i="27"/>
  <c r="H46" i="27" s="1"/>
  <c r="G45" i="27"/>
  <c r="H45" i="27" s="1"/>
  <c r="G44" i="27"/>
  <c r="H44" i="27" s="1"/>
  <c r="G43" i="27"/>
  <c r="H43" i="27" s="1"/>
  <c r="G42" i="27"/>
  <c r="H42" i="27" s="1"/>
  <c r="H41" i="27"/>
  <c r="G39" i="27"/>
  <c r="H39" i="27" s="1"/>
  <c r="G38" i="27"/>
  <c r="H38" i="27" s="1"/>
  <c r="G37" i="27"/>
  <c r="H37" i="27" s="1"/>
  <c r="G36" i="27"/>
  <c r="H36" i="27" s="1"/>
  <c r="H35" i="27"/>
  <c r="H33" i="27"/>
  <c r="G32" i="27"/>
  <c r="H32" i="27" s="1"/>
  <c r="H31" i="27"/>
  <c r="G30" i="27"/>
  <c r="H30" i="27" s="1"/>
  <c r="G29" i="27"/>
  <c r="H29" i="27" s="1"/>
  <c r="G28" i="27"/>
  <c r="H28" i="27" s="1"/>
  <c r="G27" i="27"/>
  <c r="H27" i="27" s="1"/>
  <c r="G26" i="27"/>
  <c r="H26" i="27" s="1"/>
  <c r="H24" i="27"/>
  <c r="G22" i="27"/>
  <c r="H22" i="27" s="1"/>
  <c r="G21" i="27"/>
  <c r="H21" i="27" s="1"/>
  <c r="H20" i="27"/>
  <c r="G18" i="27"/>
  <c r="H18" i="27" s="1"/>
  <c r="G17" i="27"/>
  <c r="H17" i="27" s="1"/>
  <c r="G16" i="27"/>
  <c r="H16" i="27" s="1"/>
  <c r="G15" i="27"/>
  <c r="H15" i="27" s="1"/>
  <c r="G14" i="27"/>
  <c r="H14" i="27" s="1"/>
  <c r="H13" i="27"/>
  <c r="G12" i="27"/>
  <c r="H12" i="27" s="1"/>
  <c r="G11" i="27"/>
  <c r="H11" i="27" s="1"/>
  <c r="G10" i="27"/>
  <c r="H10" i="27" s="1"/>
  <c r="G9" i="27"/>
  <c r="H9" i="27" s="1"/>
  <c r="G8" i="27"/>
  <c r="H8" i="27" s="1"/>
  <c r="H6" i="27"/>
  <c r="I69" i="26"/>
  <c r="H68" i="26"/>
  <c r="I68" i="26" s="1"/>
  <c r="I67" i="26"/>
  <c r="I66" i="26"/>
  <c r="I65" i="26"/>
  <c r="H64" i="26"/>
  <c r="I64" i="26" s="1"/>
  <c r="I63" i="26"/>
  <c r="H62" i="26"/>
  <c r="I62" i="26" s="1"/>
  <c r="I61" i="26"/>
  <c r="H59" i="26"/>
  <c r="I59" i="26" s="1"/>
  <c r="H58" i="26"/>
  <c r="I58" i="26" s="1"/>
  <c r="H56" i="26"/>
  <c r="I56" i="26" s="1"/>
  <c r="H55" i="26"/>
  <c r="I55" i="26" s="1"/>
  <c r="I54" i="26"/>
  <c r="I52" i="26"/>
  <c r="I51" i="26"/>
  <c r="H50" i="26"/>
  <c r="I50" i="26" s="1"/>
  <c r="I49" i="26"/>
  <c r="H47" i="26"/>
  <c r="I47" i="26" s="1"/>
  <c r="H46" i="26"/>
  <c r="I46" i="26" s="1"/>
  <c r="I45" i="26"/>
  <c r="I44" i="26"/>
  <c r="H43" i="26"/>
  <c r="I43" i="26" s="1"/>
  <c r="I42" i="26"/>
  <c r="I41" i="26"/>
  <c r="H39" i="26"/>
  <c r="I39" i="26" s="1"/>
  <c r="I38" i="26"/>
  <c r="H37" i="26"/>
  <c r="I37" i="26" s="1"/>
  <c r="I36" i="26"/>
  <c r="I35" i="26"/>
  <c r="H33" i="26"/>
  <c r="I33" i="26" s="1"/>
  <c r="I32" i="26"/>
  <c r="I31" i="26"/>
  <c r="H30" i="26"/>
  <c r="I30" i="26" s="1"/>
  <c r="H29" i="26"/>
  <c r="I29" i="26" s="1"/>
  <c r="H28" i="26"/>
  <c r="I28" i="26" s="1"/>
  <c r="I27" i="26"/>
  <c r="I26" i="26"/>
  <c r="I24" i="26"/>
  <c r="H22" i="26"/>
  <c r="I22" i="26" s="1"/>
  <c r="I21" i="26"/>
  <c r="I20" i="26"/>
  <c r="H18" i="26"/>
  <c r="I18" i="26" s="1"/>
  <c r="H17" i="26"/>
  <c r="I17" i="26" s="1"/>
  <c r="H16" i="26"/>
  <c r="I16" i="26" s="1"/>
  <c r="H15" i="26"/>
  <c r="I15" i="26" s="1"/>
  <c r="H14" i="26"/>
  <c r="I14" i="26" s="1"/>
  <c r="I13" i="26"/>
  <c r="H12" i="26"/>
  <c r="I12" i="26" s="1"/>
  <c r="H11" i="26"/>
  <c r="I11" i="26" s="1"/>
  <c r="I10" i="26"/>
  <c r="H9" i="26"/>
  <c r="I9" i="26" s="1"/>
  <c r="H8" i="26"/>
  <c r="I8" i="26" s="1"/>
  <c r="I6" i="26"/>
  <c r="H77" i="27" l="1"/>
  <c r="I77" i="26"/>
  <c r="I32" i="22"/>
  <c r="I32" i="20"/>
  <c r="I32" i="15"/>
  <c r="H32" i="13"/>
  <c r="I32" i="13" s="1"/>
  <c r="I32" i="9"/>
  <c r="I32" i="7"/>
  <c r="I32" i="25"/>
  <c r="H32" i="5"/>
  <c r="I32" i="5" s="1"/>
  <c r="H8" i="24" l="1"/>
  <c r="I8" i="24" s="1"/>
  <c r="I9" i="24"/>
  <c r="I10" i="24"/>
  <c r="H11" i="24"/>
  <c r="I11" i="24" s="1"/>
  <c r="H12" i="24"/>
  <c r="I12" i="24" s="1"/>
  <c r="I13" i="24"/>
  <c r="H14" i="24"/>
  <c r="I14" i="24" s="1"/>
  <c r="H15" i="24"/>
  <c r="I15" i="24" s="1"/>
  <c r="H16" i="24"/>
  <c r="I16" i="24" s="1"/>
  <c r="H17" i="24"/>
  <c r="I17" i="24" s="1"/>
  <c r="H18" i="24"/>
  <c r="I18" i="24" s="1"/>
  <c r="I20" i="24"/>
  <c r="I21" i="24"/>
  <c r="H22" i="24"/>
  <c r="I22" i="24" s="1"/>
  <c r="I24" i="24"/>
  <c r="H26" i="24"/>
  <c r="I26" i="24" s="1"/>
  <c r="I27" i="24"/>
  <c r="H28" i="24"/>
  <c r="I28" i="24" s="1"/>
  <c r="H29" i="24"/>
  <c r="I29" i="24" s="1"/>
  <c r="H30" i="24"/>
  <c r="I30" i="24" s="1"/>
  <c r="I31" i="24"/>
  <c r="I32" i="24"/>
  <c r="H33" i="24"/>
  <c r="I33" i="24" s="1"/>
  <c r="I35" i="24"/>
  <c r="H36" i="24"/>
  <c r="I36" i="24" s="1"/>
  <c r="H37" i="24"/>
  <c r="I37" i="24" s="1"/>
  <c r="I38" i="24"/>
  <c r="H39" i="24"/>
  <c r="I39" i="24" s="1"/>
  <c r="I41" i="24"/>
  <c r="I42" i="24"/>
  <c r="I43" i="24"/>
  <c r="I44" i="24"/>
  <c r="I45" i="24"/>
  <c r="H46" i="24"/>
  <c r="I46" i="24" s="1"/>
  <c r="H47" i="24"/>
  <c r="I47" i="24" s="1"/>
  <c r="I49" i="24"/>
  <c r="I50" i="24"/>
  <c r="I51" i="24"/>
  <c r="H52" i="24"/>
  <c r="I52" i="24" s="1"/>
  <c r="H54" i="24"/>
  <c r="I54" i="24" s="1"/>
  <c r="I55" i="24"/>
  <c r="H56" i="24"/>
  <c r="I56" i="24" s="1"/>
  <c r="H58" i="24"/>
  <c r="I58" i="24" s="1"/>
  <c r="H59" i="24"/>
  <c r="I59" i="24" s="1"/>
  <c r="H61" i="24"/>
  <c r="I61" i="24" s="1"/>
  <c r="H62" i="24"/>
  <c r="I62" i="24" s="1"/>
  <c r="H63" i="24"/>
  <c r="I63" i="24" s="1"/>
  <c r="H64" i="24"/>
  <c r="I64" i="24" s="1"/>
  <c r="I65" i="24"/>
  <c r="H66" i="24"/>
  <c r="I66" i="24" s="1"/>
  <c r="I67" i="24"/>
  <c r="I68" i="24"/>
  <c r="I6" i="24"/>
  <c r="H8" i="23"/>
  <c r="I8" i="23" s="1"/>
  <c r="I9" i="23"/>
  <c r="I10" i="23"/>
  <c r="H11" i="23"/>
  <c r="I11" i="23" s="1"/>
  <c r="H12" i="23"/>
  <c r="I12" i="23" s="1"/>
  <c r="I13" i="23"/>
  <c r="H14" i="23"/>
  <c r="I14" i="23" s="1"/>
  <c r="H15" i="23"/>
  <c r="I15" i="23" s="1"/>
  <c r="I16" i="23"/>
  <c r="H17" i="23"/>
  <c r="I17" i="23" s="1"/>
  <c r="H18" i="23"/>
  <c r="I18" i="23" s="1"/>
  <c r="I20" i="23"/>
  <c r="I21" i="23"/>
  <c r="H22" i="23"/>
  <c r="I22" i="23" s="1"/>
  <c r="I24" i="23"/>
  <c r="H26" i="23"/>
  <c r="I26" i="23" s="1"/>
  <c r="I27" i="23"/>
  <c r="H28" i="23"/>
  <c r="I28" i="23" s="1"/>
  <c r="I29" i="23"/>
  <c r="H30" i="23"/>
  <c r="I30" i="23" s="1"/>
  <c r="I31" i="23"/>
  <c r="I32" i="23"/>
  <c r="I33" i="23"/>
  <c r="I35" i="23"/>
  <c r="H36" i="23"/>
  <c r="I36" i="23" s="1"/>
  <c r="H37" i="23"/>
  <c r="I37" i="23" s="1"/>
  <c r="I38" i="23"/>
  <c r="I39" i="23"/>
  <c r="I41" i="23"/>
  <c r="I42" i="23"/>
  <c r="I43" i="23"/>
  <c r="I44" i="23"/>
  <c r="I45" i="23"/>
  <c r="I46" i="23"/>
  <c r="H47" i="23"/>
  <c r="I47" i="23" s="1"/>
  <c r="I49" i="23"/>
  <c r="I50" i="23"/>
  <c r="I51" i="23"/>
  <c r="I52" i="23"/>
  <c r="H54" i="23"/>
  <c r="I54" i="23" s="1"/>
  <c r="I55" i="23"/>
  <c r="H56" i="23"/>
  <c r="I56" i="23" s="1"/>
  <c r="I58" i="23"/>
  <c r="H59" i="23"/>
  <c r="I59" i="23" s="1"/>
  <c r="I61" i="23"/>
  <c r="I62" i="23"/>
  <c r="H63" i="23"/>
  <c r="I63" i="23" s="1"/>
  <c r="H64" i="23"/>
  <c r="I64" i="23" s="1"/>
  <c r="I65" i="23"/>
  <c r="I66" i="23"/>
  <c r="I67" i="23"/>
  <c r="H68" i="23"/>
  <c r="I68" i="23" s="1"/>
  <c r="H69" i="23"/>
  <c r="I69" i="23" s="1"/>
  <c r="I6" i="23"/>
  <c r="H8" i="22"/>
  <c r="I8" i="22" s="1"/>
  <c r="I9" i="22"/>
  <c r="I10" i="22"/>
  <c r="I11" i="22"/>
  <c r="H12" i="22"/>
  <c r="I12" i="22" s="1"/>
  <c r="I13" i="22"/>
  <c r="H14" i="22"/>
  <c r="I14" i="22" s="1"/>
  <c r="H15" i="22"/>
  <c r="I15" i="22" s="1"/>
  <c r="I16" i="22"/>
  <c r="I17" i="22"/>
  <c r="H18" i="22"/>
  <c r="I18" i="22" s="1"/>
  <c r="I20" i="22"/>
  <c r="I21" i="22"/>
  <c r="I22" i="22"/>
  <c r="I24" i="22"/>
  <c r="H26" i="22"/>
  <c r="I26" i="22" s="1"/>
  <c r="I27" i="22"/>
  <c r="I28" i="22"/>
  <c r="I29" i="22"/>
  <c r="H30" i="22"/>
  <c r="I30" i="22" s="1"/>
  <c r="I31" i="22"/>
  <c r="I33" i="22"/>
  <c r="I35" i="22"/>
  <c r="H36" i="22"/>
  <c r="I36" i="22" s="1"/>
  <c r="H37" i="22"/>
  <c r="I37" i="22" s="1"/>
  <c r="I38" i="22"/>
  <c r="I39" i="22"/>
  <c r="I41" i="22"/>
  <c r="I42" i="22"/>
  <c r="H43" i="22"/>
  <c r="I43" i="22" s="1"/>
  <c r="I44" i="22"/>
  <c r="I45" i="22"/>
  <c r="H46" i="22"/>
  <c r="I46" i="22" s="1"/>
  <c r="H47" i="22"/>
  <c r="I47" i="22" s="1"/>
  <c r="I49" i="22"/>
  <c r="I50" i="22"/>
  <c r="H51" i="22"/>
  <c r="I51" i="22" s="1"/>
  <c r="H52" i="22"/>
  <c r="I52" i="22" s="1"/>
  <c r="I54" i="22"/>
  <c r="I55" i="22"/>
  <c r="H56" i="22"/>
  <c r="I56" i="22" s="1"/>
  <c r="I58" i="22"/>
  <c r="I59" i="22"/>
  <c r="I61" i="22"/>
  <c r="I62" i="22"/>
  <c r="I63" i="22"/>
  <c r="H64" i="22"/>
  <c r="I64" i="22" s="1"/>
  <c r="I65" i="22"/>
  <c r="I66" i="22"/>
  <c r="I67" i="22"/>
  <c r="I68" i="22"/>
  <c r="I69" i="22"/>
  <c r="I6" i="22"/>
  <c r="H8" i="21"/>
  <c r="I8" i="21" s="1"/>
  <c r="I9" i="21"/>
  <c r="H10" i="21"/>
  <c r="I10" i="21" s="1"/>
  <c r="I11" i="21"/>
  <c r="H12" i="21"/>
  <c r="I12" i="21" s="1"/>
  <c r="H13" i="21"/>
  <c r="I13" i="21" s="1"/>
  <c r="H14" i="21"/>
  <c r="I14" i="21" s="1"/>
  <c r="H15" i="21"/>
  <c r="I15" i="21" s="1"/>
  <c r="H16" i="21"/>
  <c r="I16" i="21" s="1"/>
  <c r="H17" i="21"/>
  <c r="I17" i="21" s="1"/>
  <c r="H18" i="21"/>
  <c r="I18" i="21" s="1"/>
  <c r="I20" i="21"/>
  <c r="H21" i="21"/>
  <c r="I21" i="21" s="1"/>
  <c r="H22" i="21"/>
  <c r="I22" i="21" s="1"/>
  <c r="I24" i="21"/>
  <c r="H26" i="21"/>
  <c r="I26" i="21" s="1"/>
  <c r="H27" i="21"/>
  <c r="I27" i="21" s="1"/>
  <c r="I28" i="21"/>
  <c r="H29" i="21"/>
  <c r="I29" i="21" s="1"/>
  <c r="H30" i="21"/>
  <c r="I30" i="21" s="1"/>
  <c r="I31" i="21"/>
  <c r="H32" i="21"/>
  <c r="I32" i="21" s="1"/>
  <c r="H33" i="21"/>
  <c r="I33" i="21" s="1"/>
  <c r="I35" i="21"/>
  <c r="H36" i="21"/>
  <c r="I36" i="21" s="1"/>
  <c r="H37" i="21"/>
  <c r="I37" i="21" s="1"/>
  <c r="I38" i="21"/>
  <c r="H39" i="21"/>
  <c r="I39" i="21" s="1"/>
  <c r="I41" i="21"/>
  <c r="H42" i="21"/>
  <c r="I42" i="21" s="1"/>
  <c r="H43" i="21"/>
  <c r="I43" i="21" s="1"/>
  <c r="H44" i="21"/>
  <c r="I44" i="21" s="1"/>
  <c r="H45" i="21"/>
  <c r="I45" i="21" s="1"/>
  <c r="I46" i="21"/>
  <c r="H47" i="21"/>
  <c r="I47" i="21" s="1"/>
  <c r="H49" i="21"/>
  <c r="I49" i="21" s="1"/>
  <c r="H50" i="21"/>
  <c r="I50" i="21" s="1"/>
  <c r="H51" i="21"/>
  <c r="I51" i="21" s="1"/>
  <c r="H52" i="21"/>
  <c r="I52" i="21" s="1"/>
  <c r="I54" i="21"/>
  <c r="I55" i="21"/>
  <c r="H56" i="21"/>
  <c r="I56" i="21" s="1"/>
  <c r="H58" i="21"/>
  <c r="I58" i="21" s="1"/>
  <c r="H59" i="21"/>
  <c r="I59" i="21" s="1"/>
  <c r="I61" i="21"/>
  <c r="I62" i="21"/>
  <c r="H63" i="21"/>
  <c r="I63" i="21" s="1"/>
  <c r="H64" i="21"/>
  <c r="I64" i="21" s="1"/>
  <c r="I65" i="21"/>
  <c r="I66" i="21"/>
  <c r="I67" i="21"/>
  <c r="I68" i="21"/>
  <c r="I69" i="21"/>
  <c r="I6" i="21"/>
  <c r="H8" i="20"/>
  <c r="I8" i="20" s="1"/>
  <c r="H9" i="20"/>
  <c r="I9" i="20" s="1"/>
  <c r="I10" i="20"/>
  <c r="H11" i="20"/>
  <c r="I11" i="20" s="1"/>
  <c r="H12" i="20"/>
  <c r="I12" i="20" s="1"/>
  <c r="I13" i="20"/>
  <c r="H14" i="20"/>
  <c r="I14" i="20" s="1"/>
  <c r="H15" i="20"/>
  <c r="I15" i="20" s="1"/>
  <c r="I16" i="20"/>
  <c r="I17" i="20"/>
  <c r="H18" i="20"/>
  <c r="I18" i="20" s="1"/>
  <c r="I20" i="20"/>
  <c r="I21" i="20"/>
  <c r="I22" i="20"/>
  <c r="I24" i="20"/>
  <c r="H26" i="20"/>
  <c r="I26" i="20" s="1"/>
  <c r="I27" i="20"/>
  <c r="I28" i="20"/>
  <c r="I29" i="20"/>
  <c r="H30" i="20"/>
  <c r="I30" i="20" s="1"/>
  <c r="I31" i="20"/>
  <c r="H33" i="20"/>
  <c r="I33" i="20" s="1"/>
  <c r="I35" i="20"/>
  <c r="H36" i="20"/>
  <c r="I36" i="20" s="1"/>
  <c r="H37" i="20"/>
  <c r="I37" i="20" s="1"/>
  <c r="I38" i="20"/>
  <c r="I39" i="20"/>
  <c r="I41" i="20"/>
  <c r="I42" i="20"/>
  <c r="H43" i="20"/>
  <c r="I43" i="20" s="1"/>
  <c r="I44" i="20"/>
  <c r="I45" i="20"/>
  <c r="I46" i="20"/>
  <c r="H47" i="20"/>
  <c r="I47" i="20" s="1"/>
  <c r="I49" i="20"/>
  <c r="I50" i="20"/>
  <c r="I51" i="20"/>
  <c r="I52" i="20"/>
  <c r="I54" i="20"/>
  <c r="I55" i="20"/>
  <c r="H56" i="20"/>
  <c r="I56" i="20" s="1"/>
  <c r="I58" i="20"/>
  <c r="H59" i="20"/>
  <c r="I59" i="20" s="1"/>
  <c r="I61" i="20"/>
  <c r="I62" i="20"/>
  <c r="I63" i="20"/>
  <c r="H64" i="20"/>
  <c r="I64" i="20" s="1"/>
  <c r="I65" i="20"/>
  <c r="I66" i="20"/>
  <c r="I67" i="20"/>
  <c r="I68" i="20"/>
  <c r="I69" i="20"/>
  <c r="I6" i="20"/>
  <c r="I8" i="18"/>
  <c r="I9" i="18"/>
  <c r="I10" i="18"/>
  <c r="I11" i="18"/>
  <c r="I12" i="18"/>
  <c r="I13" i="18"/>
  <c r="I14" i="18"/>
  <c r="I15" i="18"/>
  <c r="I16" i="18"/>
  <c r="I17" i="18"/>
  <c r="I18" i="18"/>
  <c r="I20" i="18"/>
  <c r="I21" i="18"/>
  <c r="I22" i="18"/>
  <c r="I24" i="18"/>
  <c r="I26" i="18"/>
  <c r="I27" i="18"/>
  <c r="I28" i="18"/>
  <c r="I30" i="18"/>
  <c r="I31" i="18"/>
  <c r="I32" i="18"/>
  <c r="I33" i="18"/>
  <c r="I35" i="18"/>
  <c r="I36" i="18"/>
  <c r="I37" i="18"/>
  <c r="I38" i="18"/>
  <c r="I39" i="18"/>
  <c r="I41" i="18"/>
  <c r="I42" i="18"/>
  <c r="I43" i="18"/>
  <c r="I44" i="18"/>
  <c r="I45" i="18"/>
  <c r="I46" i="18"/>
  <c r="I47" i="18"/>
  <c r="I49" i="18"/>
  <c r="I50" i="18"/>
  <c r="I51" i="18"/>
  <c r="I52" i="18"/>
  <c r="I54" i="18"/>
  <c r="I55" i="18"/>
  <c r="I56" i="18"/>
  <c r="I58" i="18"/>
  <c r="I59" i="18"/>
  <c r="I61" i="18"/>
  <c r="I62" i="18"/>
  <c r="I63" i="18"/>
  <c r="I64" i="18"/>
  <c r="I65" i="18"/>
  <c r="I66" i="18"/>
  <c r="I67" i="18"/>
  <c r="I68" i="18"/>
  <c r="I6" i="18"/>
  <c r="H8" i="16"/>
  <c r="I8" i="16" s="1"/>
  <c r="H9" i="16"/>
  <c r="I9" i="16" s="1"/>
  <c r="I10" i="16"/>
  <c r="H11" i="16"/>
  <c r="I11" i="16" s="1"/>
  <c r="H12" i="16"/>
  <c r="I12" i="16" s="1"/>
  <c r="H13" i="16"/>
  <c r="I13" i="16" s="1"/>
  <c r="H14" i="16"/>
  <c r="I14" i="16" s="1"/>
  <c r="H15" i="16"/>
  <c r="I15" i="16" s="1"/>
  <c r="H16" i="16"/>
  <c r="I16" i="16" s="1"/>
  <c r="I17" i="16"/>
  <c r="H18" i="16"/>
  <c r="I18" i="16" s="1"/>
  <c r="I20" i="16"/>
  <c r="H21" i="16"/>
  <c r="I21" i="16" s="1"/>
  <c r="H22" i="16"/>
  <c r="I22" i="16" s="1"/>
  <c r="I24" i="16"/>
  <c r="H26" i="16"/>
  <c r="I26" i="16" s="1"/>
  <c r="I27" i="16"/>
  <c r="H28" i="16"/>
  <c r="I28" i="16" s="1"/>
  <c r="I29" i="16"/>
  <c r="H30" i="16"/>
  <c r="I30" i="16" s="1"/>
  <c r="I31" i="16"/>
  <c r="H32" i="16"/>
  <c r="I32" i="16" s="1"/>
  <c r="H33" i="16"/>
  <c r="I33" i="16" s="1"/>
  <c r="H35" i="16"/>
  <c r="I35" i="16" s="1"/>
  <c r="H36" i="16"/>
  <c r="I36" i="16" s="1"/>
  <c r="H37" i="16"/>
  <c r="I37" i="16" s="1"/>
  <c r="I38" i="16"/>
  <c r="I39" i="16"/>
  <c r="I41" i="16"/>
  <c r="I42" i="16"/>
  <c r="H43" i="16"/>
  <c r="I43" i="16" s="1"/>
  <c r="I44" i="16"/>
  <c r="I45" i="16"/>
  <c r="H46" i="16"/>
  <c r="I46" i="16" s="1"/>
  <c r="H47" i="16"/>
  <c r="I47" i="16" s="1"/>
  <c r="I49" i="16"/>
  <c r="I50" i="16"/>
  <c r="I51" i="16"/>
  <c r="I52" i="16"/>
  <c r="H54" i="16"/>
  <c r="I54" i="16" s="1"/>
  <c r="I55" i="16"/>
  <c r="H56" i="16"/>
  <c r="I56" i="16" s="1"/>
  <c r="H58" i="16"/>
  <c r="I58" i="16" s="1"/>
  <c r="H59" i="16"/>
  <c r="I59" i="16" s="1"/>
  <c r="I61" i="16"/>
  <c r="I62" i="16"/>
  <c r="I63" i="16"/>
  <c r="H64" i="16"/>
  <c r="I64" i="16" s="1"/>
  <c r="I65" i="16"/>
  <c r="I66" i="16"/>
  <c r="I67" i="16"/>
  <c r="H68" i="16"/>
  <c r="I68" i="16" s="1"/>
  <c r="I69" i="16"/>
  <c r="I6" i="16"/>
  <c r="H8" i="17"/>
  <c r="I8" i="17" s="1"/>
  <c r="I9" i="17"/>
  <c r="I10" i="17"/>
  <c r="I11" i="17"/>
  <c r="H12" i="17"/>
  <c r="I12" i="17" s="1"/>
  <c r="I13" i="17"/>
  <c r="H14" i="17"/>
  <c r="I14" i="17" s="1"/>
  <c r="H15" i="17"/>
  <c r="I15" i="17" s="1"/>
  <c r="H16" i="17"/>
  <c r="I16" i="17" s="1"/>
  <c r="I17" i="17"/>
  <c r="H18" i="17"/>
  <c r="I18" i="17" s="1"/>
  <c r="I20" i="17"/>
  <c r="I21" i="17"/>
  <c r="H22" i="17"/>
  <c r="I22" i="17" s="1"/>
  <c r="I24" i="17"/>
  <c r="H26" i="17"/>
  <c r="I26" i="17" s="1"/>
  <c r="I27" i="17"/>
  <c r="I28" i="17"/>
  <c r="I29" i="17"/>
  <c r="H30" i="17"/>
  <c r="I30" i="17" s="1"/>
  <c r="I31" i="17"/>
  <c r="I32" i="17"/>
  <c r="I33" i="17"/>
  <c r="H35" i="17"/>
  <c r="I35" i="17" s="1"/>
  <c r="H36" i="17"/>
  <c r="I36" i="17" s="1"/>
  <c r="H37" i="17"/>
  <c r="I37" i="17" s="1"/>
  <c r="H38" i="17"/>
  <c r="I38" i="17" s="1"/>
  <c r="H39" i="17"/>
  <c r="I39" i="17" s="1"/>
  <c r="I41" i="17"/>
  <c r="I42" i="17"/>
  <c r="I43" i="17"/>
  <c r="I44" i="17"/>
  <c r="I45" i="17"/>
  <c r="I46" i="17"/>
  <c r="H47" i="17"/>
  <c r="I47" i="17" s="1"/>
  <c r="I49" i="17"/>
  <c r="I50" i="17"/>
  <c r="I51" i="17"/>
  <c r="H52" i="17"/>
  <c r="I52" i="17" s="1"/>
  <c r="H54" i="17"/>
  <c r="I54" i="17" s="1"/>
  <c r="I55" i="17"/>
  <c r="H56" i="17"/>
  <c r="I56" i="17" s="1"/>
  <c r="I58" i="17"/>
  <c r="H59" i="17"/>
  <c r="I59" i="17" s="1"/>
  <c r="H61" i="17"/>
  <c r="I61" i="17" s="1"/>
  <c r="I62" i="17"/>
  <c r="I63" i="17"/>
  <c r="H64" i="17"/>
  <c r="I64" i="17" s="1"/>
  <c r="I65" i="17"/>
  <c r="I66" i="17"/>
  <c r="I67" i="17"/>
  <c r="H68" i="17"/>
  <c r="I68" i="17" s="1"/>
  <c r="H69" i="17"/>
  <c r="I69" i="17" s="1"/>
  <c r="I6" i="17"/>
  <c r="I8" i="15"/>
  <c r="I9" i="15"/>
  <c r="I10" i="15"/>
  <c r="I11" i="15"/>
  <c r="I12" i="15"/>
  <c r="I13" i="15"/>
  <c r="I14" i="15"/>
  <c r="I15" i="15"/>
  <c r="I16" i="15"/>
  <c r="I17" i="15"/>
  <c r="I18" i="15"/>
  <c r="I20" i="15"/>
  <c r="I21" i="15"/>
  <c r="I22" i="15"/>
  <c r="I24" i="15"/>
  <c r="I26" i="15"/>
  <c r="I27" i="15"/>
  <c r="I28" i="15"/>
  <c r="I29" i="15"/>
  <c r="I30" i="15"/>
  <c r="I31" i="15"/>
  <c r="I33" i="15"/>
  <c r="I35" i="15"/>
  <c r="I36" i="15"/>
  <c r="I37" i="15"/>
  <c r="I38" i="15"/>
  <c r="I39" i="15"/>
  <c r="I42" i="15"/>
  <c r="I43" i="15"/>
  <c r="I44" i="15"/>
  <c r="I45" i="15"/>
  <c r="I46" i="15"/>
  <c r="I47" i="15"/>
  <c r="I49" i="15"/>
  <c r="I50" i="15"/>
  <c r="I51" i="15"/>
  <c r="I52" i="15"/>
  <c r="I54" i="15"/>
  <c r="I55" i="15"/>
  <c r="I56" i="15"/>
  <c r="I58" i="15"/>
  <c r="I59" i="15"/>
  <c r="I61" i="15"/>
  <c r="I62" i="15"/>
  <c r="I63" i="15"/>
  <c r="I64" i="15"/>
  <c r="I65" i="15"/>
  <c r="I66" i="15"/>
  <c r="I67" i="15"/>
  <c r="I68" i="15"/>
  <c r="I69" i="15"/>
  <c r="I6" i="15"/>
  <c r="I8" i="14"/>
  <c r="I9" i="14"/>
  <c r="I10" i="14"/>
  <c r="I11" i="14"/>
  <c r="I12" i="14"/>
  <c r="I13" i="14"/>
  <c r="I14" i="14"/>
  <c r="I15" i="14"/>
  <c r="I16" i="14"/>
  <c r="I17" i="14"/>
  <c r="I18" i="14"/>
  <c r="I20" i="14"/>
  <c r="I21" i="14"/>
  <c r="I22" i="14"/>
  <c r="I24" i="14"/>
  <c r="I26" i="14"/>
  <c r="I27" i="14"/>
  <c r="I28" i="14"/>
  <c r="I29" i="14"/>
  <c r="I30" i="14"/>
  <c r="I31" i="14"/>
  <c r="I32" i="14"/>
  <c r="I33" i="14"/>
  <c r="I35" i="14"/>
  <c r="I36" i="14"/>
  <c r="I37" i="14"/>
  <c r="I38" i="14"/>
  <c r="I39" i="14"/>
  <c r="I41" i="14"/>
  <c r="I42" i="14"/>
  <c r="I43" i="14"/>
  <c r="I44" i="14"/>
  <c r="I45" i="14"/>
  <c r="I46" i="14"/>
  <c r="I47" i="14"/>
  <c r="I49" i="14"/>
  <c r="I50" i="14"/>
  <c r="I51" i="14"/>
  <c r="I52" i="14"/>
  <c r="I54" i="14"/>
  <c r="I55" i="14"/>
  <c r="I56" i="14"/>
  <c r="I58" i="14"/>
  <c r="I59" i="14"/>
  <c r="I61" i="14"/>
  <c r="I62" i="14"/>
  <c r="I63" i="14"/>
  <c r="I64" i="14"/>
  <c r="I65" i="14"/>
  <c r="I66" i="14"/>
  <c r="I67" i="14"/>
  <c r="I68" i="14"/>
  <c r="I6" i="14"/>
  <c r="H8" i="13"/>
  <c r="I8" i="13" s="1"/>
  <c r="I9" i="13"/>
  <c r="I10" i="13"/>
  <c r="I11" i="13"/>
  <c r="H12" i="13"/>
  <c r="I12" i="13" s="1"/>
  <c r="I13" i="13"/>
  <c r="I14" i="13"/>
  <c r="H15" i="13"/>
  <c r="I15" i="13" s="1"/>
  <c r="I16" i="13"/>
  <c r="H17" i="13"/>
  <c r="I17" i="13" s="1"/>
  <c r="H18" i="13"/>
  <c r="I18" i="13" s="1"/>
  <c r="I20" i="13"/>
  <c r="I21" i="13"/>
  <c r="I22" i="13"/>
  <c r="I24" i="13"/>
  <c r="H26" i="13"/>
  <c r="I26" i="13" s="1"/>
  <c r="I27" i="13"/>
  <c r="I28" i="13"/>
  <c r="I29" i="13"/>
  <c r="H30" i="13"/>
  <c r="I30" i="13" s="1"/>
  <c r="I31" i="13"/>
  <c r="H33" i="13"/>
  <c r="I33" i="13" s="1"/>
  <c r="I35" i="13"/>
  <c r="H36" i="13"/>
  <c r="I36" i="13" s="1"/>
  <c r="I37" i="13"/>
  <c r="I38" i="13"/>
  <c r="H39" i="13"/>
  <c r="I39" i="13" s="1"/>
  <c r="I41" i="13"/>
  <c r="I42" i="13"/>
  <c r="H43" i="13"/>
  <c r="I43" i="13" s="1"/>
  <c r="I44" i="13"/>
  <c r="I45" i="13"/>
  <c r="I46" i="13"/>
  <c r="I47" i="13"/>
  <c r="I49" i="13"/>
  <c r="I50" i="13"/>
  <c r="I51" i="13"/>
  <c r="I52" i="13"/>
  <c r="I54" i="13"/>
  <c r="I55" i="13"/>
  <c r="H56" i="13"/>
  <c r="I56" i="13" s="1"/>
  <c r="I58" i="13"/>
  <c r="H59" i="13"/>
  <c r="I59" i="13" s="1"/>
  <c r="I61" i="13"/>
  <c r="I62" i="13"/>
  <c r="I63" i="13"/>
  <c r="I64" i="13"/>
  <c r="I65" i="13"/>
  <c r="I66" i="13"/>
  <c r="I67" i="13"/>
  <c r="I68" i="13"/>
  <c r="I69" i="13"/>
  <c r="I6" i="13"/>
  <c r="H8" i="12"/>
  <c r="I8" i="12" s="1"/>
  <c r="I9" i="12"/>
  <c r="H10" i="12"/>
  <c r="I10" i="12" s="1"/>
  <c r="H11" i="12"/>
  <c r="I11" i="12" s="1"/>
  <c r="H12" i="12"/>
  <c r="I12" i="12" s="1"/>
  <c r="I13" i="12"/>
  <c r="H14" i="12"/>
  <c r="I14" i="12" s="1"/>
  <c r="H15" i="12"/>
  <c r="I15" i="12" s="1"/>
  <c r="I16" i="12"/>
  <c r="H17" i="12"/>
  <c r="I17" i="12" s="1"/>
  <c r="H18" i="12"/>
  <c r="I18" i="12" s="1"/>
  <c r="H20" i="12"/>
  <c r="I20" i="12" s="1"/>
  <c r="H21" i="12"/>
  <c r="I21" i="12" s="1"/>
  <c r="H22" i="12"/>
  <c r="I22" i="12" s="1"/>
  <c r="I24" i="12"/>
  <c r="H26" i="12"/>
  <c r="I26" i="12" s="1"/>
  <c r="H27" i="12"/>
  <c r="I27" i="12" s="1"/>
  <c r="H28" i="12"/>
  <c r="I28" i="12" s="1"/>
  <c r="I29" i="12"/>
  <c r="H30" i="12"/>
  <c r="I30" i="12" s="1"/>
  <c r="I31" i="12"/>
  <c r="H32" i="12"/>
  <c r="I32" i="12" s="1"/>
  <c r="H33" i="12"/>
  <c r="I33" i="12" s="1"/>
  <c r="H35" i="12"/>
  <c r="I35" i="12" s="1"/>
  <c r="H36" i="12"/>
  <c r="I36" i="12" s="1"/>
  <c r="H37" i="12"/>
  <c r="I37" i="12" s="1"/>
  <c r="H38" i="12"/>
  <c r="I38" i="12" s="1"/>
  <c r="H39" i="12"/>
  <c r="I39" i="12" s="1"/>
  <c r="I41" i="12"/>
  <c r="I42" i="12"/>
  <c r="I43" i="12"/>
  <c r="H44" i="12"/>
  <c r="I44" i="12" s="1"/>
  <c r="I45" i="12"/>
  <c r="H46" i="12"/>
  <c r="I46" i="12" s="1"/>
  <c r="H47" i="12"/>
  <c r="I47" i="12" s="1"/>
  <c r="I49" i="12"/>
  <c r="H50" i="12"/>
  <c r="I50" i="12" s="1"/>
  <c r="H51" i="12"/>
  <c r="I51" i="12" s="1"/>
  <c r="H52" i="12"/>
  <c r="I52" i="12" s="1"/>
  <c r="I54" i="12"/>
  <c r="H55" i="12"/>
  <c r="I55" i="12" s="1"/>
  <c r="H56" i="12"/>
  <c r="I56" i="12" s="1"/>
  <c r="H58" i="12"/>
  <c r="I58" i="12" s="1"/>
  <c r="H59" i="12"/>
  <c r="I59" i="12" s="1"/>
  <c r="H61" i="12"/>
  <c r="I61" i="12" s="1"/>
  <c r="H62" i="12"/>
  <c r="I62" i="12" s="1"/>
  <c r="H63" i="12"/>
  <c r="I63" i="12" s="1"/>
  <c r="H64" i="12"/>
  <c r="I64" i="12" s="1"/>
  <c r="I65" i="12"/>
  <c r="H66" i="12"/>
  <c r="I66" i="12" s="1"/>
  <c r="I67" i="12"/>
  <c r="I68" i="12"/>
  <c r="I69" i="12"/>
  <c r="I6" i="12"/>
  <c r="I8" i="11"/>
  <c r="I9" i="11"/>
  <c r="I10" i="11"/>
  <c r="H11" i="11"/>
  <c r="I11" i="11" s="1"/>
  <c r="H12" i="11"/>
  <c r="I12" i="11" s="1"/>
  <c r="H13" i="11"/>
  <c r="I13" i="11" s="1"/>
  <c r="H14" i="11"/>
  <c r="I14" i="11" s="1"/>
  <c r="H15" i="11"/>
  <c r="I15" i="11" s="1"/>
  <c r="I16" i="11"/>
  <c r="H17" i="11"/>
  <c r="I17" i="11" s="1"/>
  <c r="H18" i="11"/>
  <c r="I18" i="11" s="1"/>
  <c r="I20" i="11"/>
  <c r="I21" i="11"/>
  <c r="I22" i="11"/>
  <c r="I24" i="11"/>
  <c r="I26" i="11"/>
  <c r="I27" i="11"/>
  <c r="H28" i="11"/>
  <c r="I28" i="11" s="1"/>
  <c r="I29" i="11"/>
  <c r="H30" i="11"/>
  <c r="I30" i="11" s="1"/>
  <c r="I31" i="11"/>
  <c r="I32" i="11"/>
  <c r="H33" i="11"/>
  <c r="I33" i="11" s="1"/>
  <c r="H35" i="11"/>
  <c r="I35" i="11" s="1"/>
  <c r="H36" i="11"/>
  <c r="I36" i="11" s="1"/>
  <c r="H37" i="11"/>
  <c r="I37" i="11" s="1"/>
  <c r="H38" i="11"/>
  <c r="I38" i="11" s="1"/>
  <c r="H39" i="11"/>
  <c r="I39" i="11" s="1"/>
  <c r="H41" i="11"/>
  <c r="I41" i="11" s="1"/>
  <c r="H42" i="11"/>
  <c r="I42" i="11" s="1"/>
  <c r="H43" i="11"/>
  <c r="I43" i="11" s="1"/>
  <c r="H44" i="11"/>
  <c r="I44" i="11" s="1"/>
  <c r="H45" i="11"/>
  <c r="I45" i="11" s="1"/>
  <c r="H46" i="11"/>
  <c r="I46" i="11" s="1"/>
  <c r="H47" i="11"/>
  <c r="I47" i="11" s="1"/>
  <c r="H49" i="11"/>
  <c r="I49" i="11" s="1"/>
  <c r="H50" i="11"/>
  <c r="I50" i="11" s="1"/>
  <c r="H51" i="11"/>
  <c r="I51" i="11" s="1"/>
  <c r="H52" i="11"/>
  <c r="I52" i="11" s="1"/>
  <c r="H54" i="11"/>
  <c r="I54" i="11" s="1"/>
  <c r="H55" i="11"/>
  <c r="I55" i="11" s="1"/>
  <c r="H56" i="11"/>
  <c r="I56" i="11" s="1"/>
  <c r="H58" i="11"/>
  <c r="I58" i="11" s="1"/>
  <c r="H59" i="11"/>
  <c r="I59" i="11" s="1"/>
  <c r="H61" i="11"/>
  <c r="I61" i="11" s="1"/>
  <c r="H62" i="11"/>
  <c r="I62" i="11" s="1"/>
  <c r="H63" i="11"/>
  <c r="I63" i="11" s="1"/>
  <c r="H64" i="11"/>
  <c r="I64" i="11" s="1"/>
  <c r="H65" i="11"/>
  <c r="I65" i="11" s="1"/>
  <c r="H66" i="11"/>
  <c r="I66" i="11" s="1"/>
  <c r="H67" i="11"/>
  <c r="I67" i="11" s="1"/>
  <c r="I68" i="11"/>
  <c r="H69" i="11"/>
  <c r="I69" i="11" s="1"/>
  <c r="I6" i="11"/>
  <c r="I8" i="10"/>
  <c r="H9" i="10"/>
  <c r="I9" i="10" s="1"/>
  <c r="H10" i="10"/>
  <c r="I10" i="10" s="1"/>
  <c r="H11" i="10"/>
  <c r="I11" i="10" s="1"/>
  <c r="H12" i="10"/>
  <c r="I12" i="10" s="1"/>
  <c r="I13" i="10"/>
  <c r="I14" i="10"/>
  <c r="I15" i="10"/>
  <c r="I16" i="10"/>
  <c r="I17" i="10"/>
  <c r="I18" i="10"/>
  <c r="I20" i="10"/>
  <c r="H21" i="10"/>
  <c r="I21" i="10" s="1"/>
  <c r="H22" i="10"/>
  <c r="I22" i="10" s="1"/>
  <c r="I24" i="10"/>
  <c r="I26" i="10"/>
  <c r="H27" i="10"/>
  <c r="I27" i="10" s="1"/>
  <c r="H28" i="10"/>
  <c r="I28" i="10" s="1"/>
  <c r="H29" i="10"/>
  <c r="I29" i="10" s="1"/>
  <c r="H30" i="10"/>
  <c r="I30" i="10" s="1"/>
  <c r="I31" i="10"/>
  <c r="H32" i="10"/>
  <c r="I32" i="10" s="1"/>
  <c r="H33" i="10"/>
  <c r="I33" i="10" s="1"/>
  <c r="I35" i="10"/>
  <c r="I36" i="10"/>
  <c r="I37" i="10"/>
  <c r="H38" i="10"/>
  <c r="I38" i="10" s="1"/>
  <c r="I39" i="10"/>
  <c r="I41" i="10"/>
  <c r="H42" i="10"/>
  <c r="I42" i="10" s="1"/>
  <c r="I43" i="10"/>
  <c r="I44" i="10"/>
  <c r="H45" i="10"/>
  <c r="I45" i="10" s="1"/>
  <c r="I46" i="10"/>
  <c r="I47" i="10"/>
  <c r="I49" i="10"/>
  <c r="I50" i="10"/>
  <c r="I51" i="10"/>
  <c r="I52" i="10"/>
  <c r="I54" i="10"/>
  <c r="I55" i="10"/>
  <c r="H56" i="10"/>
  <c r="I56" i="10" s="1"/>
  <c r="H58" i="10"/>
  <c r="I58" i="10" s="1"/>
  <c r="I59" i="10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I68" i="10"/>
  <c r="I69" i="10"/>
  <c r="I6" i="10"/>
  <c r="I8" i="9"/>
  <c r="H9" i="9"/>
  <c r="I9" i="9" s="1"/>
  <c r="I10" i="9"/>
  <c r="I11" i="9"/>
  <c r="H12" i="9"/>
  <c r="I12" i="9" s="1"/>
  <c r="H13" i="9"/>
  <c r="I13" i="9" s="1"/>
  <c r="H14" i="9"/>
  <c r="I14" i="9" s="1"/>
  <c r="H15" i="9"/>
  <c r="I15" i="9" s="1"/>
  <c r="I16" i="9"/>
  <c r="I17" i="9"/>
  <c r="H18" i="9"/>
  <c r="I18" i="9" s="1"/>
  <c r="I20" i="9"/>
  <c r="I21" i="9"/>
  <c r="I22" i="9"/>
  <c r="I24" i="9"/>
  <c r="H26" i="9"/>
  <c r="I26" i="9" s="1"/>
  <c r="I27" i="9"/>
  <c r="I28" i="9"/>
  <c r="I29" i="9"/>
  <c r="H30" i="9"/>
  <c r="I30" i="9" s="1"/>
  <c r="I31" i="9"/>
  <c r="I33" i="9"/>
  <c r="I35" i="9"/>
  <c r="H36" i="9"/>
  <c r="I36" i="9" s="1"/>
  <c r="H37" i="9"/>
  <c r="I37" i="9" s="1"/>
  <c r="H38" i="9"/>
  <c r="I38" i="9" s="1"/>
  <c r="H39" i="9"/>
  <c r="I39" i="9" s="1"/>
  <c r="I41" i="9"/>
  <c r="I42" i="9"/>
  <c r="H43" i="9"/>
  <c r="I43" i="9" s="1"/>
  <c r="I44" i="9"/>
  <c r="I45" i="9"/>
  <c r="H46" i="9"/>
  <c r="I46" i="9" s="1"/>
  <c r="H47" i="9"/>
  <c r="I47" i="9" s="1"/>
  <c r="I49" i="9"/>
  <c r="I50" i="9"/>
  <c r="I51" i="9"/>
  <c r="I52" i="9"/>
  <c r="I54" i="9"/>
  <c r="I55" i="9"/>
  <c r="H56" i="9"/>
  <c r="I56" i="9" s="1"/>
  <c r="I58" i="9"/>
  <c r="H59" i="9"/>
  <c r="I59" i="9" s="1"/>
  <c r="I61" i="9"/>
  <c r="I62" i="9"/>
  <c r="I63" i="9"/>
  <c r="I64" i="9"/>
  <c r="I65" i="9"/>
  <c r="I66" i="9"/>
  <c r="I67" i="9"/>
  <c r="H68" i="9"/>
  <c r="I68" i="9" s="1"/>
  <c r="I69" i="9"/>
  <c r="I6" i="9"/>
  <c r="H8" i="8"/>
  <c r="I8" i="8" s="1"/>
  <c r="H9" i="8"/>
  <c r="I9" i="8" s="1"/>
  <c r="I10" i="8"/>
  <c r="H11" i="8"/>
  <c r="I11" i="8" s="1"/>
  <c r="H12" i="8"/>
  <c r="I12" i="8" s="1"/>
  <c r="I13" i="8"/>
  <c r="H14" i="8"/>
  <c r="I14" i="8" s="1"/>
  <c r="I15" i="8"/>
  <c r="I16" i="8"/>
  <c r="I17" i="8"/>
  <c r="I18" i="8"/>
  <c r="I20" i="8"/>
  <c r="I21" i="8"/>
  <c r="H22" i="8"/>
  <c r="I22" i="8" s="1"/>
  <c r="I24" i="8"/>
  <c r="H26" i="8"/>
  <c r="I26" i="8" s="1"/>
  <c r="I27" i="8"/>
  <c r="H28" i="8"/>
  <c r="I28" i="8" s="1"/>
  <c r="I29" i="8"/>
  <c r="I30" i="8"/>
  <c r="I31" i="8"/>
  <c r="I32" i="8"/>
  <c r="I33" i="8"/>
  <c r="I35" i="8"/>
  <c r="H36" i="8"/>
  <c r="I36" i="8" s="1"/>
  <c r="I37" i="8"/>
  <c r="I38" i="8"/>
  <c r="I39" i="8"/>
  <c r="I41" i="8"/>
  <c r="I42" i="8"/>
  <c r="H43" i="8"/>
  <c r="I43" i="8" s="1"/>
  <c r="I44" i="8"/>
  <c r="I45" i="8"/>
  <c r="I46" i="8"/>
  <c r="I47" i="8"/>
  <c r="I49" i="8"/>
  <c r="I50" i="8"/>
  <c r="I51" i="8"/>
  <c r="I52" i="8"/>
  <c r="I54" i="8"/>
  <c r="I55" i="8"/>
  <c r="I56" i="8"/>
  <c r="I58" i="8"/>
  <c r="I59" i="8"/>
  <c r="I61" i="8"/>
  <c r="I62" i="8"/>
  <c r="I63" i="8"/>
  <c r="I64" i="8"/>
  <c r="I65" i="8"/>
  <c r="I66" i="8"/>
  <c r="I67" i="8"/>
  <c r="I68" i="8"/>
  <c r="I69" i="8"/>
  <c r="I6" i="8"/>
  <c r="I8" i="7"/>
  <c r="I9" i="7"/>
  <c r="I10" i="7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I17" i="7"/>
  <c r="I18" i="7"/>
  <c r="I20" i="7"/>
  <c r="I21" i="7"/>
  <c r="H22" i="7"/>
  <c r="I22" i="7" s="1"/>
  <c r="I24" i="7"/>
  <c r="H26" i="7"/>
  <c r="I26" i="7" s="1"/>
  <c r="I27" i="7"/>
  <c r="H28" i="7"/>
  <c r="I28" i="7" s="1"/>
  <c r="H29" i="7"/>
  <c r="I29" i="7" s="1"/>
  <c r="H30" i="7"/>
  <c r="I30" i="7" s="1"/>
  <c r="I31" i="7"/>
  <c r="H33" i="7"/>
  <c r="I33" i="7" s="1"/>
  <c r="H35" i="7"/>
  <c r="I35" i="7" s="1"/>
  <c r="H36" i="7"/>
  <c r="I36" i="7" s="1"/>
  <c r="H37" i="7"/>
  <c r="I37" i="7" s="1"/>
  <c r="H38" i="7"/>
  <c r="I38" i="7" s="1"/>
  <c r="H39" i="7"/>
  <c r="I39" i="7" s="1"/>
  <c r="I41" i="7"/>
  <c r="I42" i="7"/>
  <c r="H43" i="7"/>
  <c r="I43" i="7" s="1"/>
  <c r="I44" i="7"/>
  <c r="I45" i="7"/>
  <c r="H46" i="7"/>
  <c r="I46" i="7" s="1"/>
  <c r="H47" i="7"/>
  <c r="I47" i="7" s="1"/>
  <c r="H49" i="7"/>
  <c r="I49" i="7" s="1"/>
  <c r="H50" i="7"/>
  <c r="I50" i="7" s="1"/>
  <c r="H51" i="7"/>
  <c r="I51" i="7" s="1"/>
  <c r="H52" i="7"/>
  <c r="I52" i="7" s="1"/>
  <c r="I54" i="7"/>
  <c r="H55" i="7"/>
  <c r="I55" i="7" s="1"/>
  <c r="H56" i="7"/>
  <c r="I56" i="7" s="1"/>
  <c r="H58" i="7"/>
  <c r="I58" i="7" s="1"/>
  <c r="H59" i="7"/>
  <c r="I59" i="7" s="1"/>
  <c r="H61" i="7"/>
  <c r="I61" i="7" s="1"/>
  <c r="H62" i="7"/>
  <c r="I62" i="7" s="1"/>
  <c r="H63" i="7"/>
  <c r="I63" i="7" s="1"/>
  <c r="I64" i="7"/>
  <c r="I65" i="7"/>
  <c r="I66" i="7"/>
  <c r="I67" i="7"/>
  <c r="H68" i="7"/>
  <c r="I68" i="7" s="1"/>
  <c r="H69" i="7"/>
  <c r="I69" i="7" s="1"/>
  <c r="I6" i="7"/>
  <c r="I8" i="25"/>
  <c r="H9" i="25"/>
  <c r="I9" i="25" s="1"/>
  <c r="I10" i="25"/>
  <c r="H11" i="25"/>
  <c r="I11" i="25" s="1"/>
  <c r="H12" i="25"/>
  <c r="I12" i="25" s="1"/>
  <c r="I13" i="25"/>
  <c r="H14" i="25"/>
  <c r="I14" i="25" s="1"/>
  <c r="H15" i="25"/>
  <c r="I15" i="25" s="1"/>
  <c r="H16" i="25"/>
  <c r="I16" i="25" s="1"/>
  <c r="I17" i="25"/>
  <c r="H18" i="25"/>
  <c r="I18" i="25" s="1"/>
  <c r="I20" i="25"/>
  <c r="I21" i="25"/>
  <c r="H22" i="25"/>
  <c r="I22" i="25" s="1"/>
  <c r="I24" i="25"/>
  <c r="I26" i="25"/>
  <c r="I27" i="25"/>
  <c r="H28" i="25"/>
  <c r="I28" i="25" s="1"/>
  <c r="H29" i="25"/>
  <c r="I29" i="25" s="1"/>
  <c r="H30" i="25"/>
  <c r="I30" i="25" s="1"/>
  <c r="I31" i="25"/>
  <c r="H33" i="25"/>
  <c r="I33" i="25" s="1"/>
  <c r="I35" i="25"/>
  <c r="H36" i="25"/>
  <c r="I36" i="25" s="1"/>
  <c r="H37" i="25"/>
  <c r="I37" i="25" s="1"/>
  <c r="I38" i="25"/>
  <c r="H39" i="25"/>
  <c r="I39" i="25" s="1"/>
  <c r="I41" i="25"/>
  <c r="I42" i="25"/>
  <c r="I43" i="25"/>
  <c r="I44" i="25"/>
  <c r="I45" i="25"/>
  <c r="H46" i="25"/>
  <c r="I46" i="25" s="1"/>
  <c r="H47" i="25"/>
  <c r="I47" i="25" s="1"/>
  <c r="I49" i="25"/>
  <c r="I50" i="25"/>
  <c r="I51" i="25"/>
  <c r="I52" i="25"/>
  <c r="I54" i="25"/>
  <c r="I55" i="25"/>
  <c r="H56" i="25"/>
  <c r="I56" i="25" s="1"/>
  <c r="I58" i="25"/>
  <c r="I59" i="25"/>
  <c r="I61" i="25"/>
  <c r="I62" i="25"/>
  <c r="I63" i="25"/>
  <c r="H64" i="25"/>
  <c r="I64" i="25" s="1"/>
  <c r="I65" i="25"/>
  <c r="I66" i="25"/>
  <c r="I67" i="25"/>
  <c r="I68" i="25"/>
  <c r="I69" i="25"/>
  <c r="I6" i="25"/>
  <c r="I8" i="6"/>
  <c r="I9" i="6"/>
  <c r="H10" i="6"/>
  <c r="I10" i="6" s="1"/>
  <c r="I11" i="6"/>
  <c r="H12" i="6"/>
  <c r="I12" i="6" s="1"/>
  <c r="I13" i="6"/>
  <c r="I14" i="6"/>
  <c r="H15" i="6"/>
  <c r="I15" i="6" s="1"/>
  <c r="I16" i="6"/>
  <c r="I17" i="6"/>
  <c r="H18" i="6"/>
  <c r="I18" i="6" s="1"/>
  <c r="I20" i="6"/>
  <c r="H21" i="6"/>
  <c r="I21" i="6" s="1"/>
  <c r="H22" i="6"/>
  <c r="I22" i="6" s="1"/>
  <c r="I24" i="6"/>
  <c r="I26" i="6"/>
  <c r="H27" i="6"/>
  <c r="I27" i="6" s="1"/>
  <c r="I28" i="6"/>
  <c r="I29" i="6"/>
  <c r="H30" i="6"/>
  <c r="I30" i="6" s="1"/>
  <c r="I31" i="6"/>
  <c r="H32" i="6"/>
  <c r="I32" i="6" s="1"/>
  <c r="H33" i="6"/>
  <c r="I33" i="6" s="1"/>
  <c r="I35" i="6"/>
  <c r="H36" i="6"/>
  <c r="I36" i="6" s="1"/>
  <c r="H37" i="6"/>
  <c r="I37" i="6" s="1"/>
  <c r="H38" i="6"/>
  <c r="I38" i="6" s="1"/>
  <c r="I39" i="6"/>
  <c r="I41" i="6"/>
  <c r="I42" i="6"/>
  <c r="H43" i="6"/>
  <c r="I43" i="6" s="1"/>
  <c r="I44" i="6"/>
  <c r="I45" i="6"/>
  <c r="H46" i="6"/>
  <c r="I46" i="6" s="1"/>
  <c r="I47" i="6"/>
  <c r="I49" i="6"/>
  <c r="I50" i="6"/>
  <c r="I51" i="6"/>
  <c r="I52" i="6"/>
  <c r="I54" i="6"/>
  <c r="I55" i="6"/>
  <c r="I56" i="6"/>
  <c r="H58" i="6"/>
  <c r="I58" i="6" s="1"/>
  <c r="H59" i="6"/>
  <c r="I59" i="6" s="1"/>
  <c r="I61" i="6"/>
  <c r="I62" i="6"/>
  <c r="I63" i="6"/>
  <c r="I64" i="6"/>
  <c r="I65" i="6"/>
  <c r="I66" i="6"/>
  <c r="I67" i="6"/>
  <c r="I68" i="6"/>
  <c r="I69" i="6"/>
  <c r="I6" i="6"/>
  <c r="I8" i="5"/>
  <c r="I9" i="5"/>
  <c r="I10" i="5"/>
  <c r="I11" i="5"/>
  <c r="H12" i="5"/>
  <c r="I12" i="5" s="1"/>
  <c r="H13" i="5"/>
  <c r="I13" i="5" s="1"/>
  <c r="I14" i="5"/>
  <c r="H15" i="5"/>
  <c r="I15" i="5" s="1"/>
  <c r="I16" i="5"/>
  <c r="H17" i="5"/>
  <c r="I17" i="5" s="1"/>
  <c r="H18" i="5"/>
  <c r="I18" i="5" s="1"/>
  <c r="I20" i="5"/>
  <c r="H21" i="5"/>
  <c r="I21" i="5" s="1"/>
  <c r="H22" i="5"/>
  <c r="I22" i="5" s="1"/>
  <c r="I24" i="5"/>
  <c r="I26" i="5"/>
  <c r="H27" i="5"/>
  <c r="I27" i="5" s="1"/>
  <c r="H28" i="5"/>
  <c r="I28" i="5" s="1"/>
  <c r="I29" i="5"/>
  <c r="H30" i="5"/>
  <c r="I30" i="5" s="1"/>
  <c r="I31" i="5"/>
  <c r="I33" i="5"/>
  <c r="I35" i="5"/>
  <c r="H36" i="5"/>
  <c r="I36" i="5" s="1"/>
  <c r="H37" i="5"/>
  <c r="I37" i="5" s="1"/>
  <c r="H38" i="5"/>
  <c r="I38" i="5" s="1"/>
  <c r="I39" i="5"/>
  <c r="I41" i="5"/>
  <c r="I42" i="5"/>
  <c r="H43" i="5"/>
  <c r="I43" i="5" s="1"/>
  <c r="H44" i="5"/>
  <c r="I44" i="5" s="1"/>
  <c r="I45" i="5"/>
  <c r="H46" i="5"/>
  <c r="I46" i="5" s="1"/>
  <c r="H47" i="5"/>
  <c r="I47" i="5" s="1"/>
  <c r="I49" i="5"/>
  <c r="H50" i="5"/>
  <c r="I50" i="5" s="1"/>
  <c r="I51" i="5"/>
  <c r="I52" i="5"/>
  <c r="I54" i="5"/>
  <c r="I55" i="5"/>
  <c r="H56" i="5"/>
  <c r="I56" i="5" s="1"/>
  <c r="H58" i="5"/>
  <c r="I58" i="5" s="1"/>
  <c r="H59" i="5"/>
  <c r="I59" i="5" s="1"/>
  <c r="I61" i="5"/>
  <c r="H62" i="5"/>
  <c r="I62" i="5" s="1"/>
  <c r="I63" i="5"/>
  <c r="H64" i="5"/>
  <c r="I64" i="5" s="1"/>
  <c r="I65" i="5"/>
  <c r="I66" i="5"/>
  <c r="I67" i="5"/>
  <c r="H68" i="5"/>
  <c r="I68" i="5" s="1"/>
  <c r="I69" i="5"/>
  <c r="I6" i="5"/>
  <c r="I8" i="4"/>
  <c r="I9" i="4"/>
  <c r="I10" i="4"/>
  <c r="I11" i="4"/>
  <c r="H12" i="4"/>
  <c r="I12" i="4" s="1"/>
  <c r="I13" i="4"/>
  <c r="H14" i="4"/>
  <c r="I14" i="4" s="1"/>
  <c r="H15" i="4"/>
  <c r="I15" i="4" s="1"/>
  <c r="H16" i="4"/>
  <c r="I16" i="4" s="1"/>
  <c r="I17" i="4"/>
  <c r="H18" i="4"/>
  <c r="I18" i="4" s="1"/>
  <c r="I20" i="4"/>
  <c r="I21" i="4"/>
  <c r="I22" i="4"/>
  <c r="I24" i="4"/>
  <c r="I26" i="4"/>
  <c r="I27" i="4"/>
  <c r="I28" i="4"/>
  <c r="I29" i="4"/>
  <c r="H30" i="4"/>
  <c r="I30" i="4" s="1"/>
  <c r="I31" i="4"/>
  <c r="I32" i="4"/>
  <c r="I33" i="4"/>
  <c r="I35" i="4"/>
  <c r="I36" i="4"/>
  <c r="H37" i="4"/>
  <c r="I37" i="4" s="1"/>
  <c r="I38" i="4"/>
  <c r="I39" i="4"/>
  <c r="I41" i="4"/>
  <c r="I42" i="4"/>
  <c r="I43" i="4"/>
  <c r="I44" i="4"/>
  <c r="I45" i="4"/>
  <c r="I46" i="4"/>
  <c r="I47" i="4"/>
  <c r="I49" i="4"/>
  <c r="I50" i="4"/>
  <c r="I51" i="4"/>
  <c r="I52" i="4"/>
  <c r="I54" i="4"/>
  <c r="I55" i="4"/>
  <c r="I56" i="4"/>
  <c r="I58" i="4"/>
  <c r="H59" i="4"/>
  <c r="I59" i="4" s="1"/>
  <c r="I61" i="4"/>
  <c r="I62" i="4"/>
  <c r="I63" i="4"/>
  <c r="H64" i="4"/>
  <c r="I64" i="4" s="1"/>
  <c r="I65" i="4"/>
  <c r="I66" i="4"/>
  <c r="I67" i="4"/>
  <c r="I68" i="4"/>
  <c r="I69" i="4"/>
  <c r="I6" i="4"/>
  <c r="I8" i="3"/>
  <c r="H9" i="3"/>
  <c r="I9" i="3" s="1"/>
  <c r="I10" i="3"/>
  <c r="I11" i="3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I20" i="3"/>
  <c r="I21" i="3"/>
  <c r="I22" i="3"/>
  <c r="I24" i="3"/>
  <c r="I26" i="3"/>
  <c r="I27" i="3"/>
  <c r="I28" i="3"/>
  <c r="H29" i="3"/>
  <c r="I29" i="3" s="1"/>
  <c r="H30" i="3"/>
  <c r="I30" i="3" s="1"/>
  <c r="I31" i="3"/>
  <c r="I32" i="3"/>
  <c r="H33" i="3"/>
  <c r="I33" i="3" s="1"/>
  <c r="I35" i="3"/>
  <c r="H36" i="3"/>
  <c r="I36" i="3" s="1"/>
  <c r="I37" i="3"/>
  <c r="I38" i="3"/>
  <c r="H39" i="3"/>
  <c r="I39" i="3" s="1"/>
  <c r="I41" i="3"/>
  <c r="I42" i="3"/>
  <c r="I43" i="3"/>
  <c r="H44" i="3"/>
  <c r="I44" i="3" s="1"/>
  <c r="I45" i="3"/>
  <c r="I46" i="3"/>
  <c r="H47" i="3"/>
  <c r="I47" i="3" s="1"/>
  <c r="I49" i="3"/>
  <c r="H50" i="3"/>
  <c r="I50" i="3" s="1"/>
  <c r="H51" i="3"/>
  <c r="I51" i="3" s="1"/>
  <c r="H52" i="3"/>
  <c r="I52" i="3" s="1"/>
  <c r="I54" i="3"/>
  <c r="I55" i="3"/>
  <c r="H56" i="3"/>
  <c r="I56" i="3" s="1"/>
  <c r="I58" i="3"/>
  <c r="I59" i="3"/>
  <c r="I61" i="3"/>
  <c r="H62" i="3"/>
  <c r="I62" i="3" s="1"/>
  <c r="H63" i="3"/>
  <c r="I63" i="3" s="1"/>
  <c r="H64" i="3"/>
  <c r="I64" i="3" s="1"/>
  <c r="I65" i="3"/>
  <c r="I66" i="3"/>
  <c r="I67" i="3"/>
  <c r="I68" i="3"/>
  <c r="I69" i="3"/>
  <c r="I6" i="3"/>
  <c r="I8" i="2"/>
  <c r="H9" i="2"/>
  <c r="I9" i="2" s="1"/>
  <c r="H10" i="2"/>
  <c r="I10" i="2" s="1"/>
  <c r="I11" i="2"/>
  <c r="I12" i="2"/>
  <c r="I13" i="2"/>
  <c r="I14" i="2"/>
  <c r="H15" i="2"/>
  <c r="I15" i="2" s="1"/>
  <c r="H16" i="2"/>
  <c r="I16" i="2" s="1"/>
  <c r="H17" i="2"/>
  <c r="I17" i="2" s="1"/>
  <c r="H18" i="2"/>
  <c r="I18" i="2" s="1"/>
  <c r="I20" i="2"/>
  <c r="H21" i="2"/>
  <c r="I21" i="2" s="1"/>
  <c r="H22" i="2"/>
  <c r="I22" i="2" s="1"/>
  <c r="I24" i="2"/>
  <c r="H26" i="2"/>
  <c r="I26" i="2" s="1"/>
  <c r="H27" i="2"/>
  <c r="I27" i="2" s="1"/>
  <c r="I28" i="2"/>
  <c r="H29" i="2"/>
  <c r="I29" i="2" s="1"/>
  <c r="H30" i="2"/>
  <c r="I30" i="2" s="1"/>
  <c r="H31" i="2"/>
  <c r="I31" i="2" s="1"/>
  <c r="H32" i="2"/>
  <c r="I32" i="2" s="1"/>
  <c r="H33" i="2"/>
  <c r="I33" i="2" s="1"/>
  <c r="I35" i="2"/>
  <c r="H36" i="2"/>
  <c r="I36" i="2" s="1"/>
  <c r="H37" i="2"/>
  <c r="I37" i="2" s="1"/>
  <c r="H38" i="2"/>
  <c r="I38" i="2" s="1"/>
  <c r="H39" i="2"/>
  <c r="I39" i="2" s="1"/>
  <c r="I41" i="2"/>
  <c r="H42" i="2"/>
  <c r="I42" i="2" s="1"/>
  <c r="I43" i="2"/>
  <c r="H44" i="2"/>
  <c r="I44" i="2" s="1"/>
  <c r="H45" i="2"/>
  <c r="I45" i="2" s="1"/>
  <c r="H46" i="2"/>
  <c r="I46" i="2" s="1"/>
  <c r="H47" i="2"/>
  <c r="I47" i="2" s="1"/>
  <c r="I49" i="2"/>
  <c r="H50" i="2"/>
  <c r="I50" i="2" s="1"/>
  <c r="H51" i="2"/>
  <c r="I51" i="2" s="1"/>
  <c r="H52" i="2"/>
  <c r="I52" i="2" s="1"/>
  <c r="I54" i="2"/>
  <c r="I55" i="2"/>
  <c r="H56" i="2"/>
  <c r="I56" i="2" s="1"/>
  <c r="H58" i="2"/>
  <c r="I58" i="2" s="1"/>
  <c r="H59" i="2"/>
  <c r="I59" i="2" s="1"/>
  <c r="I61" i="2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I68" i="2"/>
  <c r="H69" i="2"/>
  <c r="I69" i="2" s="1"/>
  <c r="I6" i="2"/>
  <c r="I77" i="17" l="1"/>
  <c r="I77" i="6"/>
  <c r="I77" i="8"/>
  <c r="I77" i="15"/>
  <c r="I77" i="22"/>
  <c r="I77" i="4"/>
  <c r="I77" i="11"/>
  <c r="I77" i="13"/>
  <c r="I77" i="18"/>
  <c r="I77" i="20"/>
  <c r="I77" i="23"/>
  <c r="I77" i="25"/>
  <c r="I77" i="9"/>
  <c r="I77" i="14"/>
  <c r="I77" i="21"/>
  <c r="I77" i="5"/>
  <c r="I77" i="7"/>
  <c r="I77" i="10"/>
  <c r="I77" i="12"/>
  <c r="I77" i="16"/>
  <c r="I77" i="24"/>
  <c r="I77" i="3"/>
  <c r="I77" i="2"/>
</calcChain>
</file>

<file path=xl/sharedStrings.xml><?xml version="1.0" encoding="utf-8"?>
<sst xmlns="http://schemas.openxmlformats.org/spreadsheetml/2006/main" count="2261" uniqueCount="212">
  <si>
    <t>Специальная одежда</t>
  </si>
  <si>
    <t>№п/п</t>
  </si>
  <si>
    <t xml:space="preserve">Вид </t>
  </si>
  <si>
    <t>Костюм для защиты от воздействия кислот и щелочей</t>
  </si>
  <si>
    <t>Костюм для защиты от термических рисков электрической дуги</t>
  </si>
  <si>
    <t>Костюм повара</t>
  </si>
  <si>
    <t>Футболка</t>
  </si>
  <si>
    <t>Халат  (костюм) медицинский</t>
  </si>
  <si>
    <t>Костюм утепленный для защиты от термических рисков электрической дуги</t>
  </si>
  <si>
    <t>Ботинки кожаные с высоким берцем</t>
  </si>
  <si>
    <t>Обувь текстильная на нескользящей подошве</t>
  </si>
  <si>
    <t>Ботинки утепленные с высоким берцем</t>
  </si>
  <si>
    <t>Боты диэлектрические</t>
  </si>
  <si>
    <t>Средства защиты головы</t>
  </si>
  <si>
    <t>Головной убор</t>
  </si>
  <si>
    <t>Головной убор форменный</t>
  </si>
  <si>
    <t>Колпак, косынка</t>
  </si>
  <si>
    <t>Головной убор утепленный</t>
  </si>
  <si>
    <t>Каска защитная</t>
  </si>
  <si>
    <t>Средства защиты рук</t>
  </si>
  <si>
    <t>Перчатки диэлектрические</t>
  </si>
  <si>
    <t>Средства защиты лица</t>
  </si>
  <si>
    <t>Очки газосварщика</t>
  </si>
  <si>
    <t>СИЗОД</t>
  </si>
  <si>
    <t>Противогаз</t>
  </si>
  <si>
    <t>Фартук из полимерных материалов</t>
  </si>
  <si>
    <t xml:space="preserve">Фартук хлопчатобумажный </t>
  </si>
  <si>
    <t xml:space="preserve">Нарукавники </t>
  </si>
  <si>
    <t>Средство защиты при работе на высоте</t>
  </si>
  <si>
    <t>Смывающие и обезвреживающие средства</t>
  </si>
  <si>
    <t>Средства гидрофильного действия</t>
  </si>
  <si>
    <t>Средства гидрофобного действия</t>
  </si>
  <si>
    <t xml:space="preserve">Средства для защиты кожи при негативном влиянии окружающей среды (от ультрафиолетового излучения) </t>
  </si>
  <si>
    <t>Средства для защиты от бактериологических факторов (дезинфицирующие)</t>
  </si>
  <si>
    <t xml:space="preserve">Очищающая паста, или гель, крем. </t>
  </si>
  <si>
    <t xml:space="preserve">Регенерирующие, восстанавливающие кремы </t>
  </si>
  <si>
    <t>Туалетное мыло</t>
  </si>
  <si>
    <t>СИЗОД Противогазового типа</t>
  </si>
  <si>
    <t>СИЗОД Аэрозольного типа</t>
  </si>
  <si>
    <t xml:space="preserve">                        Количество</t>
  </si>
  <si>
    <t>Характеристики</t>
  </si>
  <si>
    <t xml:space="preserve">Аптечка автомобильная </t>
  </si>
  <si>
    <t>Аптечка производственная</t>
  </si>
  <si>
    <t>Халат должен быть с центральной бортовой застежкой, с отложным воротником, с внешними боковыми карманами на полочках. Спинка целая или со швом посередине, с хлястиком на уровне талии. Рукава втачные длинные, с манжетами, застегивающимися на пуговицы.
Ткань: бязь, хлопок - 100%, 142 г/м² 
Цвет: белый.</t>
  </si>
  <si>
    <t>Класс защиты 2.
Центральная застежка на липкую ленту велькро, боковые накладные карманы. Кант – износостойкая ткань серого цвета.
Ткань: 100% полиэстер, плотность 120 г/м²
Световозвращающий материал: лента шириной 5 см, обеспечивает хорошую видимость.
Цвет: флуоресцентный желтый.
ТР ТС 019/2011
ГОСТ 12.4.281-2014</t>
  </si>
  <si>
    <t>Костюм утепленный для защиты от повышенных температур, искр, брызг расплавленного метала</t>
  </si>
  <si>
    <t>Ботинки для защиты от пониженных температур.
 Цвет – черный/коричневый.
Материал: верх - натуральная кожа, утеплитель - искусственный мех. Подносок: термопласт. Тип подошвы: однослойная. Метод крепления подошвы: литьевой. Цвет: черный. ГОСТ 12.4.137-2001,ГОСТ 5394-89</t>
  </si>
  <si>
    <t>Головной убор медицинского персонала. Высота головного убора не более 20 см.
Ткань бязь, хлопок 100%.
Цвет белый.</t>
  </si>
  <si>
    <t>Полумаска фильтрующая (респиратор) SPIROTEK SH3100 или аналог.
 Респиратор 1 -й степени защиты, предназначен для защиты от попадания через рот и нос в горло и легкие загрязняющих веществ в виде пыли, дыма и тумана в концентрации до 4 ПДК в соответствии с установленными нормами.
Конструктивные особенности: алюминиевый носовой зажим, регулируемые ремни, без клапана выдоха. Обязательно предоставление Сертификата соответствия / Декларации о соответствии ТР ТС 019/2011 либо письмо о том, что товар не подлежит обязательной сертификации.</t>
  </si>
  <si>
    <t>Верх обуви: текстиль/ натуральная кожа с покрытием. Подошва: однослойный полиуретан. Метод крепления: литьевой. Цвет: белый. Соответствие требованиям национального стандарта ГОСТ 12.4.137-2001,  ТР ТС 017/2011</t>
  </si>
  <si>
    <t>Регулируемое по высоте оголовье, фиксация по размеру. 
Наполнитель звукоизоляторов: вспененный полиуретан.
Акустическая эффективность (SNR): 27 дБ
ГОСТ Р 12.4.255-2011</t>
  </si>
  <si>
    <t>Общество с ограниченной ответственностью «АГРОЛИПЕЦК»
ООО «АГРОЛИПЕЦК»
ИНН/КПП 4816006170/481601001
ОГРН 1034800091083
Р/с 40702810535180100519 в ОТДЕЛЕНИЕ № 8593 СБЕРБАНКА РОССИИ Г. ЛИПЕЦК
К/с 30101810800000000604
БИК 044206604
399346, Липецкая обл., Усманский р-н, с. Завальное, ул. Ленина, д. 115
Тел.: +7 (47472) 2 55 58 (3201)</t>
  </si>
  <si>
    <t xml:space="preserve">Адрес доставки: Липецкая обл. Усманский район, с. Завальное, ул.Ленина 115  </t>
  </si>
  <si>
    <t>Общество с ограниченной ответственностью «Касторное АГРО-Инвест»
ООО «Касторное АГРО-Инвест»
ИНН/КПП 4608004863/ 460801001
ОГРН 1054600008671
Р/с 40702810600001417868 в АО «Райффайзенбанк» г. Москва
К/с 30101810200000000700
БИК 044525700
306704, Курская обл., Касторенский р-н, р.п. Касторное, ул. Буденного, д. 7
Тел.: +7 (47157) 2 15 78</t>
  </si>
  <si>
    <t xml:space="preserve">Адрес доставки: Курская обл. Касторенский район, с Касторное, ул.Буденного,7  </t>
  </si>
  <si>
    <t>Общество с ограниченной ответственностью «Моршанск-АГРО-Инвест»
ООО «Моршанск-АГРО-Инвест»
ИНН/ КПП 6809025070/ 680901001
ОГРН 1066809016405
р\с 40702810800001418078 в АО «Райфайзенбанк»
К/с  30101810200000000700
БИК 044525700
393956, Тамбовская обл., Моршанский р-н, пос. Устьинский, ул. Солнечная, д. 1
Тел.: +7 (47533) 2 32 19, +7 (47533) 2 31 72</t>
  </si>
  <si>
    <t xml:space="preserve">Адрес доставки: Тамбовская обл. Моршанский район, с. Устинский, ул. Солнечная,1  </t>
  </si>
  <si>
    <t>Закрытое акционерное общество "Дмитриев-АГРО-Инвест"
ЗАО «Дмитриев-АГРО-Инвест»
ИНН/КПП 4605005442/ 460501001
ОГРН 1054679017910
Р/с 40702810000001416825 в АО «Райффайзенбанк» г. Москва
К/с 30101810200000000700
БИК 044525700
307500, Курская обл., г. Дмитриев, ул. Ленина, д. 84
Тел.: +7 (47150) 2 16 34</t>
  </si>
  <si>
    <t xml:space="preserve">Адрес доставки:
Курская обл. Дмитриевский район, г. Дмитриев Льговский, ул Промышленная,9  </t>
  </si>
  <si>
    <t>Общество с ограниченной ответственностью «Сосновка-АГРО-Инвест»
ООО «Сосновка-АГРО-Инвест»
ИНН/КПП 6818028455/681801001
ОГРН 1066809015020
Р/с 40702810100001418082 в АО «Райффайзенбанк» г. Москва
К/с 30101810200000000700
БИК 044525700
393840, Тамбовская обл., Сосновский р-н, р.п. Сосновка, ул. Колхозная, д. 67
Тел.: +7 (47532) 2 73 02, +7 (47532) 2 73 03</t>
  </si>
  <si>
    <t xml:space="preserve">Адрес доставки: Тамбовская обл. Сосновский район, с. Сосновка, ул Колхозная, 67  </t>
  </si>
  <si>
    <t>Общество с ограниченной ответственностью «Новохоперск АГРО Инвест»
ООО «Новохоперск АГРО Инвест»
ИНН 3617007675 / КПП 361701001
ОГРН 1073629000554 
р/с 40702810400001418025 в АО «Райффайзенбанк» г. Москва
к/с 30101810200000000700
БИК 044525700
397411, Воронежская обл. Новохоперский р-н, с. Красное, ул. К. Маркса, д. 2А
Тел.: +7 (473) 534 44 16</t>
  </si>
  <si>
    <t xml:space="preserve">Адрес доставки: Воронежская обл. Новохоперский район, с. Красное, ул К Маркса, 2А </t>
  </si>
  <si>
    <t xml:space="preserve">Общество с ограниченной ответственностью «ДАНКОВ-АГРОИНВЕСТ»
ООО «ДАНКОВ-АГРОИНВЕСТ»
ИНН/КПП 4803010067/480301001
ОГРН 1194827013622
Р/с 40702810735000012134 Липецкое Отделение №8593 ПАО Сбербанк 
К/с 30101810800000000604
БИК 044206604
Липецкая обл., Данковский р-он, с. Спешнево-Ивановское, ул. Куйбышева, д.2
Тел.: 8-960-141-66-17 </t>
  </si>
  <si>
    <t>Адрес доставки:   Липецкая обл., Данковский р-он, с. Спешнево-Ивановское, ул. Куйбышева, д.2</t>
  </si>
  <si>
    <t>Общество с ограниченной ответственностью «ДОЛГОРУКОВО-АГРОИНВЕСТ»
ООО «ДОЛГОРУКОВО-АГРОИНВЕСТ»
ИНН/КПП 4806016606/480601001
ОГРН 1194827013611
Р/с 40702810435000012133
Липецкое отделение №8593 ПАО Сбербанк
К.с. 30101810800000000604
БИК 044206604
Липецкая обл., Долгоруковский р-он., с. Жерновное ул. Центральная д.2
Тел.: +7 (47468)2-31-39</t>
  </si>
  <si>
    <t>Адрес доставки:   Липецкая обл., Долгоруковский р-он., с. Жерновное ул. Центральная д.2</t>
  </si>
  <si>
    <t>Общество с ограниченной ответственностью «Даниловка -АгроИнвест»
ООО «Даниловка-АгроИнвест»
ИНН/КПП 3456005459/345601001
ОГРН 1213400006577
Р/с 40702810111000020006 Волгоградское Отделение №8621 ПАО Сбербанк, г. Волгоград 
к/с. 30101810100000000647 
БИК 041806647
Юридический адрес: 403371, Волгоградская обл., Даниловский район, р.п. Даниловка, ул. Строительная, 6, офис 1 
Тел.: +7 (84461) 5-00-57</t>
  </si>
  <si>
    <t>Адрес доставки:  Волгоградская обл., Даниловский район, р.п. Даниловка, ул. Строительная, 6,</t>
  </si>
  <si>
    <t>Адрес доставки:  Волгоградская обл., Еланский район, р.п. Елань, ул. Калинина, 75</t>
  </si>
  <si>
    <t xml:space="preserve">Общество с ограниченной ответственностью «Городище -АгроИнвест»
ООО «Городище-АгроИнвест»
ИНН/КПП 3455055778/345501001 ОГРН 1213400006566
Р/с 40702810811000006126 Волгоградское Отделение №8621 ПАО Сбербанк, г. Волгоград 
к/с. 30101810100000000647 
БИК 041806647
Юридический адрес: 403003, Волгоградская область, Городищенский район, р.п. Городище, улица Фрунзе, дом 1в, помещение 1  
Тел.: +7 (84429) 7-95-00 </t>
  </si>
  <si>
    <t>Адрес доставки:  Волгоградская область, Городищенский район, р.п. Городище, улица Фрунзе, дом 1</t>
  </si>
  <si>
    <t>Общество с ограниченной ответственностью «Приволжское -АгроИнвест»
ООО «Приволжское-АгроИнвест»
ИНН/КПП 6330094463/633001001 ОГРН 1213400006599
Р/с40702810911000020002 Волгоградское Отделение №8621 ПАО Сбербанк, г. Волгоград 
к/с. 30101810100000000647 
БИК 041806647
Юридический адрес:445560, Самарская область, Приволжский район, село Приволжье, улица Волжская, дом 4, офис 21
Тел.: +7 (937) 077-97-76</t>
  </si>
  <si>
    <t>Адрес доставки:  Самарская область, Приволжский район, село Приволжье, улица Волжская, дом 4</t>
  </si>
  <si>
    <t>Общество с ограниченной ответственностью «Становое-АГРО-Инвест»
ООО «Становое-АГРО-Инвест»
ИНН/КПП 4807009489/481401001
ОГРН 1064807023929
Р/с 40702810600001417172 в АО "Райффайзенбанк" г. Москва
К/с 30101810200000000700
БИК 044525700
399710, Липецкая обл., с. Становое, ул. Ленина, д.9, пом. 11.  Тел.: +7 (47476) 2 28 50</t>
  </si>
  <si>
    <t xml:space="preserve">Адрес доставки: Липецкая обл. Становлянский район, с. Становое. Ул. Ленина, д.9  </t>
  </si>
  <si>
    <t xml:space="preserve">Адрес доставки:    Липецкая обл., Усманский р-н, с. Никольское,  ул. Ленина, д. 1 А </t>
  </si>
  <si>
    <t xml:space="preserve">Общество с ограниченной ответственностью «АГРОТЕРМИНАЛ»
ООО «АГРОТЕРМИНАЛ»
ИНН/КПП 4816006808/481601001
ОГРН 1054800128932 Р/с 40702810713000026525 в ЦЕНТРАЛЬНО-ЧЕРНОЗЕМНЫЙ БАНК ПАО СБЕРБАНК 
К/с 30101810600000000681 БИК042007681,
Юридический адрес: 399350, Липецкая обл., Усманский р-н, с. Никольское,  ул. Ленина, д. 1 А </t>
  </si>
  <si>
    <t xml:space="preserve">Акционеоное общество «Агропромышленная группа "Лебедянский Элеватор"
АО «  АПГ «Лебедянский элеватор»
ИНН/КПП 4811002045/481101001
ОГРН 1024800671180 Р/с 40702810835150100469 ЛИПЕЦКОЕ ОТДЕЛЕНИЕ N8593 ПАО СБЕРБАНК Г. Липецк 
К/с 30101810800000000604 БИК  044206604,
Юридический адрес:399610, Липецкая обл., Лебедянский р-н, г. Лебедянь,  ул. Привокзальная, д. 1 </t>
  </si>
  <si>
    <t>Адрес доставки:    Липецкая обл., Лебедянский р-н, г. Лебедянь,  ул. Привокзальная, д. 1</t>
  </si>
  <si>
    <t xml:space="preserve">Общество с ограниченной ответственностью «АгроИнвест-Новохоперский элеватор»
ООО «АгроИнвест-Новохоперский элеватор»
ИНН/КПП 3604083340/360401001
ОГРН 1203600041116
 Р/с 40702810813000011508 в ЦЕНТРАЛЬНО-ЧЕРНОЗЕМНЫЙ БАНК ПАО СБЕРБАНК Воронеж 
К/с 30101810600000000681 БИК 042007681,
Юридический адрес: 97410, Воронежская обл., Новохоперский р-н,  
п. Некрылово, ул. Полевая, д. 1, каб. 2. </t>
  </si>
  <si>
    <t xml:space="preserve">Адрес доставки:   Воронежская обл., Новохоперский р-н,  
п. Некрылово, ул. Полевая, д. 1 </t>
  </si>
  <si>
    <t xml:space="preserve">Общество с ограниченной ответственностью «АгроИнвест-Кшенкий элеватор»
ООО «АгроИнвест-Кшенский элеватор»
ИНН/КПП 4621009268/4621009268
ОГРН 1203600041138
 Р/с 40702810213000005952 
К/с 30101810600000000681  БИК 042007681,
Юридический адрес: 306632, Курская обл., Советский р-н, п. Соколовка,  ул. Курская, д. 3, каб. 1. </t>
  </si>
  <si>
    <t>Адрес доставки:   Курская обл., Советский р-н, п. Соколовка,  ул. Курская, д. 3</t>
  </si>
  <si>
    <t xml:space="preserve">Общество с ограниченной ответственностью «АгроИнвест-Моршанский элеватор»
ООО «АгроИнвест-Моршанский элеватор»
ИНН/КПП 6809007120/6809007120
ОГРН 1206800007468
 Р/с 40702810413000010572 ЦЕНТРАЛЬНО-ЧЕРНОЗЕМНЫЙ БАНК ПАО СБЕРБАНК г. ВОРОНЕЖ
К/с30101810600000000681   БИК 042007681,
Юридический адрес: 393956, Тамбовская обл., Моршанский р-н,  гор. Моршанск, ул. Промышленная, д. 14 Е, пом. 29 
  </t>
  </si>
  <si>
    <t>Адрес доставки: Тамбовская обл., Моршанский р-н,  гор. Моршанск, ул. Промышленная, д. 14 Е,</t>
  </si>
  <si>
    <t xml:space="preserve">Общество с ограниченной ответственностью «Лев-Толстовское хлебоприемное предприятие»
ООО «Лев-Толстовское ХПП»
ИНН/КПП  4812005433/481201001
ОГРН 1204800009798
 Р/с 40702810035050008018 ЛИПЕЦКОЕ ОТДЕЛЕНИЕ N8593 ПАО СБЕРБАНК            г.Липецк  
    Корр.счет: 30101810800000000604 БИК 044206604,
Юридический адрес: 399870, Липецкая обл., Лев-Толстовский р-н, п. Лев-Толстой, ул. 1-я Первомайская, д. 9, пом. 1 
тел. 8-47464-2-11-47
  </t>
  </si>
  <si>
    <t>Адрес доставки: Липецкая обл., Лев-Толстовский р-н, п. Лев-Толстой, ул. 1-я Первомайская, д. 9</t>
  </si>
  <si>
    <t xml:space="preserve">Общество с ограниченной ответственностью «Политовское хлебоприемное предприятие»
ООО «Политовское ХПП»
ИНН/КПП 4811006811 /480301001
ОГРН 
 Р/с 40702810935150100275 ЛИПЕЦКОЕ ОТДЕЛЕНИЕ N8593 ПАО СБЕРБАНК            г.Липецк  
    Корр.счет: 30101810800000000604 БИК 044206604,
Юридический адрес:  399800, Липецкая обл., Данковский р-н, железнодорожная станция Политово 
тел. +7 (47465) 5-71-36 
  </t>
  </si>
  <si>
    <t xml:space="preserve">Адрес доставки: Липецкая обл., Данковский р-н, железнодорожная станция Политово </t>
  </si>
  <si>
    <t xml:space="preserve">Общество с ограниченной ответственностью «НБС»
ООО «НБС»
ИНН/КПП 5406372055 /481801001 
ОГРН 1065406166044
 Р/с  40702810213000043024 ЦЕНТРАЛЬНО-ЧЕРНОЗЕМНЫЙ БАНК ПАО СБЕРБАНК
    Корр.счет: 30101810600000000681 БИК 042007681,
Юридический адрес 399941, область Липецкая, район Чаплыгинский, село Новополянье, территория комплекс приемки сушки очистки хранения, владение
  </t>
  </si>
  <si>
    <t>Адрес доставки:  область Липецкая, район Чаплыгинский, село Новополянье</t>
  </si>
  <si>
    <t xml:space="preserve">Общество с ограниченной ответственностью «Руднянский Хлеб»
ООО «Руднянский Хлеб»
ИНН/КПП 3453000477 /345301001
ОГРН 1133453000504
 Р/с 407 028 106 110 0000 56 44  в Отделении Сбербанка №8621 России г. Волгоград 
    Корр.счет: 301 018 101 00 000000647 БИК 041806647,
Юридический адрес:  403602, Волгоградская область, Руднянский район, р.п. Рудня, ул. Привокзальная д.34 
тел. (84453) 7-13-52, 7–17–49
  </t>
  </si>
  <si>
    <t xml:space="preserve">Адрес доставки: Волгоградская область, Руднянский район, р.п. Рудня, ул. Привокзальная д.34 </t>
  </si>
  <si>
    <t>Открытое акционерное общество «Еланский элеватор»
ОАО «Еланский элеватор»
ИНН/КПП 3406001748 /340601001
ОГРН 1023400507976
 Р/с40702810011300100085 в ПАО Сбербанк России г. Волгоград 
    Корр.счет: 30101810100000000647 БИК 041806647,
Юридический адрес:  403731 Российская Федерация, Волгоградская обл., р.п. Елань, ул. Варшавская, 19
тел. (84452) 5-76-72</t>
  </si>
  <si>
    <t>Адрес доставки:  Волгоградская обл., р.п. Елань, ул. Варшавская, 19</t>
  </si>
  <si>
    <t>Для оснащения автотранспортных средств.
Для оказания само- и взаимопомощи людям, находящимся в автомобиле, микроавтобусе, автобусе.
Аптечка изготовлена в соответствии с приказом Минздравмедпрома РФ от 20.08.1996 года №325 (в редакции приказа Минздравсоцразвития России от 08.09.2009 года №697н).                                                                                                                                                                            Дата выпуска не ранее 1 квартала 2022г.</t>
  </si>
  <si>
    <t>Для оказания первой помощи работникам на производственных участках и в рабочих кабинетах.
Аптечка  изготовлена в соответствии с приказом Минздравсоцразвития РФ от 05.03.2011 г. № 169н, футляр аптечки из полистирола.             Дата выпуска не ранее 1 квартала 2022г.</t>
  </si>
  <si>
    <t xml:space="preserve"> Мыло предназначено для очищения кожи от легкосмываемых загрязнений. Кусок имеет вес 100 г.  Каждый кусок упакован в индивидуальную упаковку.</t>
  </si>
  <si>
    <t>Для работ с органическими растворителями, техническими маслами, смазками, сажей, лаками и красками, смолами, нефтью и нефтепродуктами, графитом, различными видами производственной пыли (в том числе угольной, стекольной и другими), мазутом, СОЖ на водной и масляной основе, с водой и водными растворами (предусмотренные технологией), дезинфицирующими средствами, растворами цемента, извести, кислот, щелочей, солей, щелочемасляными эмульсиями и другими рабочими материалами; работы, выполняемые в резиновых перчатках или перчатках из полимерных материалов (без натуральной подкладки); негативное влияние окружающей среды.
Крем (эмульсия) должен быть расфасован в п/э тубы; номинальная масса одной тубы должна составлять  100 мл.
Соответствие регламенту  ТР ТС 019/2011 от 09.12.2011г.</t>
  </si>
  <si>
    <t>Средство для работ, связанных с трудносмываемыми, устойчивыми загрязнениями: масла, смазки, нефтепродукты, лаки, краски, смолы, клеи, битум, мазут, силикон, сажа, графит, различные виды производственной пыли (в том числе угольная, металлическая). Очищающая  паста (очищающий крем или очищающий гель) должны быть расфасованы в   п/э тубы; номинальная масса одной тубы должна составлять 200 мл. 
Срок годности: не менее 30 мес.
Соответствие регламенту ТР ТС 019/2011 от 09.12.2011г.</t>
  </si>
  <si>
    <t>Средство индивидуальной защиты дерматологическое защитное для защиты от биологических вредных факторов (от микроорганизмов). Для применения в условиях промышленного производства. Гель используется для гигиенической обработки рук.
Средство должно быть расфасовано в   п/э тубы; номинальная масса одной тубы должна составлять 200 мл. 
Срок годности: не менее 30 мес.
Соответствие регламенту ТР ТС 019/2011 от 09.12.2011г.</t>
  </si>
  <si>
    <t>применяется при проведении сварочныхи других работы, связанных с воздействием ультрафиолетового излучения.
Обеспечивает защиту кожи более 4-х часов.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t>
  </si>
  <si>
    <t>Для работ связанных с водными растворами, водой, СОЖ на водной основе дезинфицирующими средствами, растворами: цемента, кислот, щелочей, солей и другими водорастворимыми материалами и веществами; работы, выполняемые в резиновых перчатках или перчатках из полимерных материалов. 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t>
  </si>
  <si>
    <t>Для работ связанных с органическими растворителями, техническими маслами, смазками, нефтепродуктами, различными видами производственной пыли, мазутом, смазочно-охлаждающими жидкостями (СОЖ), и другими водонерасворимыми материалами и веществами.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t>
  </si>
  <si>
    <t>цена за ед</t>
  </si>
  <si>
    <t>Цена за ед без НДС</t>
  </si>
  <si>
    <t xml:space="preserve">Костюм для защиты от механических воздействий </t>
  </si>
  <si>
    <t>Одежда для защиты от химических факторов</t>
  </si>
  <si>
    <t>Одежда для защиты от влаги</t>
  </si>
  <si>
    <t>Костюм для защиты от повышенных температур</t>
  </si>
  <si>
    <t xml:space="preserve">Костюм  форменный  </t>
  </si>
  <si>
    <t xml:space="preserve">Одежда сигнальная 
</t>
  </si>
  <si>
    <t>Защита от общих производственных загрязнений.
Длина ниже колена. Центральная застежка на петли и пуговицы.
Отложной воротник, регулировка объема по талии поясом. Нагрудный карман с открытым входом, нижние карманы с открытым входом.
Кант по кокетке. Манжеты на пуговице.
вид центральной застежки: Открытая (петли/пуговицы)
Наличие декларации о соответствии по ТР ТС 019/2011
ГОСТ: 12.4.280-2013</t>
  </si>
  <si>
    <t>Одежда для защиты от пониженных температур</t>
  </si>
  <si>
    <t xml:space="preserve">Костюм для защиты от пониженных температур </t>
  </si>
  <si>
    <t>Средства защиты ног</t>
  </si>
  <si>
    <t>Ботинки для защиты от механических воздействий</t>
  </si>
  <si>
    <t xml:space="preserve">Сапоги резиновые (ПВХ) </t>
  </si>
  <si>
    <t>Ботинки для защиты от нефтепродуктов</t>
  </si>
  <si>
    <t>Ботинки от повышенных температур, искр и брызг расплавленного  металла</t>
  </si>
  <si>
    <t>Ботинки для защиты от термических рисков электродуги</t>
  </si>
  <si>
    <t xml:space="preserve">Ботинки утепленные </t>
  </si>
  <si>
    <t>Ботинки утепленные  для защиты от повышенных температур.</t>
  </si>
  <si>
    <t xml:space="preserve">Головной убор для защиты от повышенных температур </t>
  </si>
  <si>
    <t>Перчатки для защиты от механических воздействий</t>
  </si>
  <si>
    <t>Перчатки для защиты от нефтепродуктов (полимерные)</t>
  </si>
  <si>
    <t xml:space="preserve">Перчатки для защиты от кислот и щелочей </t>
  </si>
  <si>
    <t>Перчатки для защиты  от повышенных температур</t>
  </si>
  <si>
    <t xml:space="preserve">Перчатки для защиты  от пониженных температур </t>
  </si>
  <si>
    <t xml:space="preserve">Очки защитные от механических воздействий </t>
  </si>
  <si>
    <t>Щиток лицевой от механических воздействий</t>
  </si>
  <si>
    <t>Щиток (маска сварщика) защитные</t>
  </si>
  <si>
    <t>Средства индивидуальной защиты органов слуха</t>
  </si>
  <si>
    <t>Наушники  противошумные</t>
  </si>
  <si>
    <t>Дерматологическиеи и смывающие средства индивидуальной защиты</t>
  </si>
  <si>
    <t>Форменная одежда СБ</t>
  </si>
  <si>
    <t xml:space="preserve">Костюм форменный утепленный </t>
  </si>
  <si>
    <t>Общество с ограниченной ответственностью «Усмань АгроИнвест"»
ООО «Усмань АгроИнвест»
ИНН/КПП 4816008971/481601001
ОГРН 1074816000258
Р/с 40702810313000026530 ЦЕНТРАЛЬНО-ЧЕРНОЗЕМНЫЙ БАНК ПАО СБЕРБАНК
К/с 30101810600000000681
БИК 042007681
399346, Липецкая обл., Усманский р-н, с. Завальное, ул. Ленина, д. 115
Тел.: +7 (47472) 2 55 58 (3201)</t>
  </si>
  <si>
    <t>Общество с ограниченной ответственностью «НОРМА»
ООО «НОРМА»
ИНН/КПП 3663103510/366501001
ОГРН 1143668015094
Р/с 40702810113000073246 ЦЕНТРАЛЬНО-ЧЕРНОЗЕМНЫЙ БАНК ПАО СБЕРБАНК
К/с 30101810600000000681
БИК 04200768
394018, Воронежская обл., г. Воронеж, ул. Свободы, д. 21 Пом.1/1
Тел.: +7 (473)  (2322772)</t>
  </si>
  <si>
    <t xml:space="preserve">Адрес доставки: Воронежская обл. г. Воронеж, ул.Свободы 21.  </t>
  </si>
  <si>
    <t xml:space="preserve">Халат для защиты от общих производственных загрязнений </t>
  </si>
  <si>
    <t xml:space="preserve">Общество с ограниченной ответственностью «Милк-АгроИнвест»
ООО «Милк-АгроИнвест»
ИНН/КПП 4803010420/480301001
ОГРН 1214800013889
Р/с 40702810513000047872 ЦЕНТРАЛЬНО-ЧЕРНОЗЕМНЫЙ БАНК ПАО СБЕРБАНК
К/с 30101810600000000681
БИК 042007681
399824, Липецкая обл., м.р-н Данковский, с.п. Спешнево-Ивановский сельсовет, с. Спешнево-Ивановское, ул. Куйбышева, д. 2, помещ. 6  </t>
  </si>
  <si>
    <t>Адрес доставки:   Липецкая обл. Лев Толстовский р-н с Топки.</t>
  </si>
  <si>
    <t xml:space="preserve">Комбинезон для  защиты от опасной сухой пыли и химикатов на водной основе. Материал костюма паро и воздухопроницаемый. С копюшоном и застежкой на молнии. Материал полиэтилен - 100%, 41 г/м². </t>
  </si>
  <si>
    <t>Плащ из прочного, мягкого и эластичного материала
на полиэфирной основе с покрытием ПВХ, с герметичными сварными швами. Конструкция плаща, материал, из которого он
изготовлен, и сварные швы обеспечивают защиту от воды, ветра и нефтепродуктов. Застежка на кнопки, боковые прорезные карманы с клапаном. Объем капюшона позволяет надевать его на каску, кнопка по низу рукава позволяет заузить рукав.
Материал верха: ПВХ-покрытие на полиэфирной основе,
плотность – 280 г/кв.м.</t>
  </si>
  <si>
    <t xml:space="preserve">Костюм состоит из куртки и брюк ( 2 класс защиты).
  Куртка с центральной потайной застежкой на петли и пуговицы.
  Полочка с кокеткой, переходящей на спинку и карманом в шве соединения с отрезным  бочком. На отрезном бочке два вентиляционных отверстия - прорезные обмётанные петли. На левой полочке внутренний накладной карман.
  Спинка со средним швом, кокеткой. В шве притачивания кокетки вентиляционные отверстия.    
   Рукав втачной, двухшовный с внутренним напульсником с эластичной лентой по низу. На нижней части рукава два вентиляционных отверстия - прорезные обметанные петли. Воротник отложной, одинарный.
  Брюки с цельнокроеным передним поясом и притачным задним, застежкой по бокам откидывающихся передних половинок и на концах пояса задних половинок на петли и пуговицы. 
 Задние половинки с вытачками по линии талии, внутренними карманами в боковых швах закрепленными верхними срезами в поясе задних половинок. </t>
  </si>
  <si>
    <t xml:space="preserve"> Термостойкая спецодежда должна состоять из костюма: куртки  и брюк.
Костюм должен быть  изготавлен из материалов с постоянными термостойкими свойствами, сохраняющими заявленные уровни защиты на протяжении установленного срока эксплуатации. Термостойкая спецодежда должна обеспечивать защиту от воздействия опасных производственных факторов, вызываемых тепловым излучением электрической дуги, и (при необходимости) одновременно совмещаться с другими видами защиты от вредных производственных факторов. 
Под воздействием высоких температур, создаваемых электрической дугой, термостойкая спецодежда должна:
- обеспечивать защиту от кратковременного термического воздействия электрической дуги в соответствии с уровнями защиты;
- не поддерживать горения и не плавиться после удаления из зоны термического воздействия;
- обеспечивать возможность быстрого снятия за счет сохранности функционирования застежек (молний, пуговиц и др.).
Термостойкая спецодежда не должна иметь внешних металлических деталей. Если в изделии используется такая фурнитура (например: застежки-молнии, кнопки и пр.), то она должна быть закрыта термостойким материалом, как с внешней, так и с внутренней стороны.
Цвет зеленый с  с желтыми вставками. На спинке наносится логотип компании. </t>
  </si>
  <si>
    <t xml:space="preserve">Комплект для защиты от растворов кислот состоит из куртки, брюк и головного убора.
 Куртка с центральной потайной застёжкой на петли и пуговицы, отложным воротником.
 На нижней части рукава в области подмышечной впадины вентиляционные отверстия - прорезные обмётанные петли.
 Детали из ткани верха отделочного цвета: кокетки полочек и спинки, петля-вешалка.
 Брюки прямые с притачным поясом, застежкой в среднем шве передних половинок на петли и пуговицы.
 Передние половинки  с боковыми накладными карманами. Накладной карман на левой 
передней половинке с клапаном с потайной застёжкой на петлю и пуговицу.
 Задние половинки с вентиляционными отверстиями в виде прорезных обметанных петель в вершинах шаговых швов. 
Берет состоит из стенки и основания. Низ основания стянут эластичной лентой.
Ткань: противокислотная, полиэфир - 100%,плотностью 240 г/м²
</t>
  </si>
  <si>
    <t>Одежда для лаборантов</t>
  </si>
  <si>
    <t>Обувь для лаборантов (сабо)</t>
  </si>
  <si>
    <t>Костюм повара, универсальная модель. Рукав втачной, одношовный, длиной 3/4.
Состав ткани: бязь, 100% х/б. Цвет: белый
Комплект: Куртка, брюки.
Куртка белого цвета с застежкой на пуговицы, накладными карманами 
Ширина по линии талии регулируется хлястиком.
Брюки свободного покроя на резинке.
Плотность: 142 г/м2.</t>
  </si>
  <si>
    <t xml:space="preserve">Фартук, защищающий переднюю часть (в области груди, живота, бедер, коленей) и боковые части туловища, состоит из основной части и завязок. Места прикрепления завязок должны быть усилены.  Защита от кислот и щелочей от 50 % до 80 %. Ткани и материалы:
Основа: 100 % поливинилхлорид (ПВХ) толщиной 0,5 мм. </t>
  </si>
  <si>
    <t xml:space="preserve">Фартук повара с грудкой,  ВО, материал: бязь 100%, цвет белый. Места прикрепления завязок должны быть усилены.
</t>
  </si>
  <si>
    <t xml:space="preserve">Костюм для защиты от пониженных температур состоит из куртки и брюк.
Куртка прямая c притачной утепляющей подкладкой, пристегивающимся капюшоном, центральной потайной застежкой на петли и пуговицы.
Спинка удлинённая с фигурной линией низа.
Воротник отложной меховой с закругленными концами. Нижний воротник из ткани верха выстеган с утеплителем зигзагообразной строчкой. На нижнем воротнике пуговицы для пристегивания капюшона.
 Капюшон утеплённый с притачной подкладкой из частей. 
Утепляющая подкладка с внутренним накладным карманом на левой полочке, трикотажными напульсниками.
Световозвращающая лента: на полочках и спинке по наметке на лекалах.
Детали из искусственного меха: верхний воротник.
Брюки с притачной утепляющей подкладкой с боковыми накладными карманами.
Световозвращающая лента: по низу передних и задних половинок по наметке на лекалах.
Ткань верха: смесовая, хлопок - 80 %, полиэфир - 20%, плотностью 250 г/м², ВО
Утеплитель:  плотностью 150 г/м², куртка -3  слоя, брюки - 2 слоя
Цвет:  зеленый с желтыми встатвками. на спинке наносится логотип компании. 
</t>
  </si>
  <si>
    <t xml:space="preserve">Костюм  мужской утепленный сварщика со спилком  состоит из куртки и брюк.
  Куртка с пристёгивающимися утепляющей подкладкой и капюшоном.
  Полочка с защитной накладкой из спилк
  Воротник однослойный с накладкой. Верхняя часть рукава состоит из трех частей спилка. Нижняя часть  рукава с вентиляционными отверстиями, в области подмышечных впадин вентиляционные отверстия в виде прорезных обмётанных петель.
 Брюки с  пристёгивающейся утепляющей подкладкой, а также бретелями со вставками из эластичной ленты и держателями. Ткань верха: парусина, лен —49 %, хлопок — 51%, плотность 5509 г/м2,  огнестойкая пропитка, спилок (кожа) — 100%
Утеплитель: ватин, 2 слоя
Наличие сертификата соответствия по 
</t>
  </si>
  <si>
    <t>Куртка: с центральной застёжкой на тесьму "молния".
По линии талии кулиска со шнуром и фиксатором.
Манжета с застёжкой на петлю и две пуговицы для возможности регулирования по ширине. Воротник-стойка.
Брюки: прямые с застёжкой на тесьму "молния", пояс с потайной застёжкой на петлю и пуговицу.
Цвет: тёмно-синий с красной кокеткой, со световозвращающей полосой 50 мм.
Внутренняя накладка полочки, внутренняя сторона передней планки, клапаны карманов и пояс брюк контрастного красного цвета, – для контроля правильности эксплуатации костюма.</t>
  </si>
  <si>
    <t xml:space="preserve">Верх обуви: натуральная кожа. 
Цвет – черный
Глухой клапан-язык исключает попадание внутрь мелких предметов, брызг, пыли. Подкладка: спилок подкладочный, полиамидное полотно.
Для защиты в носочной части стопы применяется внутренний защитный носок  (МУН 200Дж).
Подошва устойчива к воздействию агрессивной среды – нефтепродуктов, щелочей, стойкая к деформациям, истиранию. Глубина протектора ходового слоя подошвы не менее 4,5мм., обеспечивает хорошую сцепляемость с поверхностями.
</t>
  </si>
  <si>
    <t xml:space="preserve">Ботинки для сварщиков с внешним клапаном из натуральной кожи для защиты от воздействия искр, брызг и расплавленного металла.
 Цвет – черный
Материал: натуральная кожа.
Подкладка: омбинированная подкладка, в пяточной части – натуральная кожа 
Подносок: сталь (200Дж) Подошва: двухслойная ПУ/ТПУ (от -30 до +120С) Метод крепления: литьевой. 
Острый, разнонаправленный протектор подошвы  улучшает сопротивление скольжению
Система «быстрый сброс» позволяет снять обувь в течение нескольких секунд
</t>
  </si>
  <si>
    <t>Ботинки из натуральной кожи для защиты от воздействия искр, брызг и расплавленного металла.
Верх прочная термостойкая кожа. 
Цвет – черный/коричневый.
Прокладка трикотажный материал. Подносок –  сталь.
Тип подошвы двуслойная, полиуретан/терм полиуретан.
Утеплитель – искусственный мех.
Ботинки кожаные утепленные с защитным подноском для защиты от повышенных температур на термостойкой маслобензостойкой подошве. Цвет - черный/коричневый. Верх обуви: натуральная кожа. Подкладка: натуральный/искуственный мех. Подносок: композит (200 Дж). Тип подошвы: двухслойная. Подошва: полиуретан/ нитрильная резина (от -40°C до +300°C (60 с)). Метод крепления: литьевой</t>
  </si>
  <si>
    <t>Для проведения работ в ограниченных пространствах с низким содержанием кислорода и наличием вредных примесей в воздухе типа ПШ.Лицевая часть (в стандартной комплектации со шлем-масками, могут быть укомплектованы панорамными масками ; фильтр; соединительная трубка; шланг питающий резинотканиевый, спасательный пояс с плечевым ремнем статически искробезопасный, стойкий к органическим растворителям; сигнальная веревка; штырь, фиксирующий фильтр над поверхностью земли.</t>
  </si>
  <si>
    <t>Верх обуви: натуральная кожа с покрытием.
Подошва: ПВХ.
Метод крепления: литьевой.
Цвет: белый.</t>
  </si>
  <si>
    <t xml:space="preserve">Верх обуви: натуральная кожа толщиной 1.8 мм
Подошва: однослойный  полиуретан ПУ (-25°C до + 80°C)
Подносок: термопластичный (жесткий 5 Дж)
Высота модели 23 см
Метод крепления: литьевой
Цвет: черный
Острый , разнонаправленный протектор подошвы  для улучшения сопротивлению скольжению
Комбинированная подкладка из текстильного материала и натуральной кожи для сниженияпотоотделение, повышения гигиенические свойства обуви
Защита от масел, нефтепродуктов, агрессивных сред, щелочей 20% (МБС, КЩС) и других загрязнений.
Глухой клапан-язык исключает попадание внутрь мелких предметов, брызг, пыли.
</t>
  </si>
  <si>
    <t>Ботинки кожаные с защитным подноском для защиты от повышенных температур на термостойкой маслобензостойкой подошве. Цвет - черный/коричневый. Верх обуви: натуральная термостойкая кожа. Подкладка: текстильльный материал/кожа. Подносок: композит (200 Дж). Тип подошвы: двухслойная. Подошва: полиуретан/ нитрильная резина (от -40°C до +300°C (60 с)). Метод крепления: литьевой
Все материалы - термостойкие
Отсутствие металлических деталей
Глухой клапан предотвращает попадание пыли внутрь
Глубокий самоочищающийся протектор подошвы против скольжения.</t>
  </si>
  <si>
    <t xml:space="preserve">Сапоги резиновые. Верх обуви: резина (ПВХ).
Подносок: ударной прочностью не менее 200 Дж. 
 Подкладка: текстильный материал Тип подошвы: однослойная рифлёная.
Материал обуви ПВХ. Повышенная защита от влаги, защита от растворов кислот и щелочей.
Подкладка: трикотаж.
Подошва: однослойный ПВХ.
Метод крепления: литьевой.
Цвет: оливковый
</t>
  </si>
  <si>
    <t>Диэлектрические боты предназначены для дополнительной защиты от электрического тока при работе на закрытых и, при отсутствии осадков, на открытых электроустановках при напряжении свыше 1 кВт. Изделие полностью сохраняет свойства при температуре от -30 до+50°С.
Высота бот: не менее 160 мм.
Верх обуви: резина
Тип подошвы: однослойная
Подошва: резина</t>
  </si>
  <si>
    <t xml:space="preserve">Тип головного убора бейсболка. Состоит из круглой головки, козырька на жесткой прокладке, с налобником и регулируемой застежкой.  Головка верха состоит из передней стенки и четырех клиньев. Передняя стенка на жесткой прокладке, с вытачкой в верхней части. В тыльной части расположен хлястик с текстильной застежки для регулировки размера. Козырек обтяжной с жестким формованным вкладышем. Материал бейсболки смесовая полиэфирно-хлопковая ткань </t>
  </si>
  <si>
    <t xml:space="preserve">Шапка  должна быть выполнена из полушерстяного трикотажного полотна и предназначена для защиты от пониженных температур и механических воздействий. Цвет черный
Состав: шерсть не менее 30%, полиакрилонитрил не более70%.
Обязательно наличие трудноудаляемого ярлыка с нанесенной маркировкой, </t>
  </si>
  <si>
    <t xml:space="preserve">КАСКА  защитная  строительная. 
Цвет оранжевый или белый
Конструкция каски обеспечивает применение дополнительных  СИЗ: противошумных наушников, лицевых щитков, в том числе щитков для электросварщиков.
</t>
  </si>
  <si>
    <t xml:space="preserve">
Защитные перчатки должны быть предназначены для работы с сухими предметами, обеспечивают комфорт и надежный захват предметов. Применение: склады, строительные, погрузо-разгрузочные работы, упаковка и т.д.
Технические характеристики:
Перчатки должны быть изготовлены из хлопкоэфирной пряжи, класса вязки не менее 10. Перчатки должны быть пятипалые и не должны иметь швов. На ладонной части требуется нанесение протектора из поливинилхлорида
Содержание хлопка в составе должно быть не менее 80%</t>
  </si>
  <si>
    <t xml:space="preserve">Перчатки защитные от механических воздействий, обеспечивают дополнительную защиту от механических воздействий. Предназначены для выполнения грубых работ и позволяют выдержать длительное время воздействия вредных веществ. Стойкость к истиранию, стойкость к порезам, сопротивление разрыву, сопротивление проколу. Полное покрытие полимером. Трикотажная манжета.
</t>
  </si>
  <si>
    <t xml:space="preserve">Перчатки защитные от растворов кислот и щелочей, обеспечивают дополнительную защиту от механических воздействий. Предназначены для выполнения грубых работ и позволяют выдержать длительное время воздействия химических веществ. Материал латекс; длина не менее 290 мм; толщина 0,40-0,60 мм.
</t>
  </si>
  <si>
    <t>перчатки для сварщиков, защищающие руки от повышенных температур , иск, брызг расплавленного металла.
Материал:кожевенный спилок ( толщина -1,2 мм)
Материал подкладки: хлопок</t>
  </si>
  <si>
    <t xml:space="preserve">Перчатки для работы в условиях отрицательных температур.
Состав: 70% шерсть, 15% полиэстер, 15% ПАН.
</t>
  </si>
  <si>
    <t xml:space="preserve">
Защитные перчатки должны защищать от поражения электрическим током
Перчатки должны быть изготовлены из 100% натурального латекса, толщиной не менее 1,3мм.
Перчатки должны защищать в качестве основного изолирующего способа при работе с электроустановками мощностью 1000В, а также в качестве дополнительного способа электроизоляции при работе с электроустановками мощностью более 1000В.
Длина перчаток должна быть не менее 350мм. 
Перчатки должны быть бесшовными, и должны иметь анатомическую форму.
</t>
  </si>
  <si>
    <t xml:space="preserve">Нарукавники с высокой механической прочностью, защита от жидких реагентов органических и неорганических соединений. Защитная прорезиненная ткань. Края стянуты эластичной лентой. Проклеенный шов.
</t>
  </si>
  <si>
    <t xml:space="preserve">Очки закрытые  с прямой вентиляцией для защиты глаз от воздействия твердых частиц и брызг не разъедающих веществ в условиях производства.
</t>
  </si>
  <si>
    <t xml:space="preserve">Щиток для защиты от ударов твердых частиц. Щиток имеет наголовное крепление, ударостойкий, бесцветный, прозрачный корпус. Материал - орг. стекло. 
</t>
  </si>
  <si>
    <t xml:space="preserve">Корпус щитка из термостойкого материала,  устойчив к прогоранию, высоким и низким температурам. Универсальное наголовное крепление с плавной регулировкой размера. Оптимальная масса щитка не более 360 г., рабочий диапазон температур от -40С до +80С.
Стекло 102х52 мм. 
Степень затемнения: 10
</t>
  </si>
  <si>
    <t xml:space="preserve">Очки для проведения газосварочных работ электрогазосварщиком. 
Из негорючего материала.
Материал линзы: стекло
Материал оправы: негорючий материал
Вентиляция: непрямая
Степень затемнения: 6
Защита: от брызг расплавленного металла и раскаленных частиц
</t>
  </si>
  <si>
    <t>Противогао-аэрозольный респиратор
Респиратор полумаска. Марка респиратора и марка патрона: В1.                                                                                                            Состоит из резиновой полумаски, трикотажного обтюратора, оголовья и два противогазовых фильтра. Обеспечивает защиту органов дыхания, лица от вредных газо- и парообразных веществ при концентрации их в воздухе не более10 - 15 ПДК и содержании кислорода не менее 17%.  
Обязательно предоставление Сертификата соответствия / Декларации о соответствии ТР ТС 019/2011.</t>
  </si>
  <si>
    <t>Предназначен для выполнения функций удерживания и
поддерживания рабочего на определенной высоте, а также для
работы в колодцах, резервуарах и других замкнутых
пространствах, для необходимой срочной эвакуации работающего на поверхность. 
Страховочная привязь с одной точкой крепления.
Лямки изготовлены из износостойкого полиэстера. Привязь регулируется с помощью двух пряжек на ножных лямках, двух регулировочных пластин по бокам и пряжки на грудной лямке. Должна выдерживать  нагрузку в 140 кг.                                                  Гарантия производителя: 2 года со дня продажи.                                                                                                                                       Рекомендуемый срок службы изделия: 5 лет со дня изготовления. ГОСТ Р ЕН 358-2008
Строп должен использоваться вместе с удерживающей системой. Предназначен для обеспечения безопасности при работе на высоте. Используется как часть комплекта снаряжения индивидуальной защиты. 
Длина: 10,0 м.
Статическая разрывная нагрузка: 15 000 Н (1500 кгс).Материал стропа – полиамидный канат (диаметр 14 мм).
Материал карабинов: сталь с антикоррозийным покрытием.
Применяется со всеми типами страховочных привязей.
Регулировка длины осуществляется при помощи регулировочной планки.
Максимальная статическая разрывная нагрузка на строп – 22 000 Н</t>
  </si>
  <si>
    <t xml:space="preserve">Костюм охранника.
Костюм состоит из куртки и брюк.
Куртка укороченная с притачным поясом, отложным воротником, центральной застёжкой на тесьму "молния". По плечевым швам куртки погоны с застёжкой на кнопку.  
Полочка с двойным накладным карманом: верхним и нижним с клапаном с застёжкой на кнопку.  На полочках внутренние накладные карманы. 
Спинка с кокеткой.
  Брюки прямые с застёжкой в среднем шве передних половинок на тесьму "молния",  карманами с отрезным бочком с наклонной линией входа.
 Пояс с застёжкой на концах на кнопку.
 Ткань: смесовая, полиэфир -50%, хлопок - 50%, плотность - 210 г/м², ВО. Цвет:  Серый камыш камуфлированный 
</t>
  </si>
  <si>
    <t xml:space="preserve">Футболка прямого силуэта из х/б полотна, с круглым вырезом горловины. Рукава втачные.
Материал хлопок 100%, плотнотью 175 г/м², цвет сплошного  черного, синего или серого цвета.
</t>
  </si>
  <si>
    <t>Костюм состоит из куртки и брюк.
Куртка с  утепляющей подкладкой, пристёгивающимся утепленным   капюшоном и съемным меховым воротником, центральной застёжкой на тесьму "молния" , с верхним и нижним накладными карманами. Внешняя боковая сторона и низ накладных карманов с объёмом. На подкладке левой полочки накладной карман.  Рукав с внутренним трикотажным напульсником, налокотником на задней части. Воротник-стойка. По низу капюшона тесьма "молния" для крепления к куртке.
Технические характеристики:
Ткань: «Оксфорд», полиэфир — 100%,плотностью 100 г/м², ПУ
Утеплитель: синтепон, плотностью  100 г/м², 3 слоя. Наличие сертификата соответствия  ТС ТС019/2011
Цвет: Серый камыш камуфлированный</t>
  </si>
  <si>
    <t xml:space="preserve">Ботинки для защиты от пониженных температур.
 Цвет – черный/коричневый.
Материал: верх - натуральная кожа, утеплитель - искусственный мех. Подносок: термопласт. Тип подошвы: однослойная. Метод крепления подошвы: литьевой. Цвет: черный. </t>
  </si>
  <si>
    <t>Головной убор кепи охранника. Состоит из круглой головки, козырька на жесткой прокладке, с налобником и регулируемой застежкой. 
Ткань: смесовая водоотталкивающая; подкладка: бязь,х/б. Кепи с жёстким козырьком, с отверстиями для воздухообмена. Расцветка ткани в цвет форменному костюму для контролера СБ.</t>
  </si>
  <si>
    <t xml:space="preserve">Верх обуви: натуральная кожа
Подкладка текстильный материал устойчиввый к истиранию.
Тип подошвы: двухслойная
Подошва: полиуретан/термополиуретан </t>
  </si>
  <si>
    <t>Костюм состоит из блузы и брюк
Блуза:
∙ полуприлегающий силуэт
∙ центральная застежка пуговицы или на молнии 
∙ V-образный вырез горловины
∙ накладные боковые карманы
рукав 3/4
Брюки:
∙ прямые по всей длине
∙ пояс частично на эластичной ленте
Ткань смесовая, состав: 65% ПЭ, 35% х/б, плотностью 115 г/кв.м.
Цвет – темно синий или синие брюки белая куртка с отделкой синей кромкой</t>
  </si>
  <si>
    <t>Общество с ограниченной ответственностью «Елань -АгроИнвест»
ООО «Елань-АгроИнвест»
ИНН/КПП 3456005459/345601001
ОГРН 1213400006577
Р/с 40702810511000020004 Волгоградское Отделение №8621 ПАО Сбербанк, г. Волгоград 
к/с. 30101810100000000647 
БИК 041806647
Юридический адрес: 403731, Волгоградская обл., Еланский район, р.п. Елань, ул. Калинина, 75, офис 1 
Тел.: +7 (84452) 5-51-42</t>
  </si>
  <si>
    <t>ИТОГО:</t>
  </si>
  <si>
    <t>Сумма без НДС</t>
  </si>
  <si>
    <r>
      <t xml:space="preserve">Костюм предназначен для защиты от общих производственных загрязнений и механических воздействий, состоит из куртки и брюк.
Куртка:
-рукава втачные.
-воротник отложной, с прямыми концами;
-расположение световозвращающей полосы (ширина полосы – 5 см): полоса по полочкам и спинке;
</t>
    </r>
    <r>
      <rPr>
        <b/>
        <sz val="12"/>
        <rFont val="Calibri"/>
        <family val="2"/>
        <charset val="204"/>
        <scheme val="minor"/>
      </rPr>
      <t xml:space="preserve">-на спинке наносится логотип компании. 
</t>
    </r>
    <r>
      <rPr>
        <sz val="12"/>
        <rFont val="Calibri"/>
        <family val="2"/>
        <charset val="204"/>
        <scheme val="minor"/>
      </rPr>
      <t xml:space="preserve">Брюки:
- прямые, с застежкой в среднем шве передних половинок на петли и пуговицы и одну петлю и пуговицу на притачном поясе;
-световозвращающая лента шириной 5 см расположена на передних и задних половинках брюк по низу наколенника.
Цвет: зеленый с желтыми вставками.
Ткань: смесовая, хлопок — 80%, полиэфир — 20%, ВО 
Размеры и роста костюмов сдвоенные. 
</t>
    </r>
  </si>
  <si>
    <t xml:space="preserve"> Количество</t>
  </si>
  <si>
    <t>ИТОГО</t>
  </si>
  <si>
    <t xml:space="preserve">Общество с ограниченной ответственностью «АгроИнвест-Ракшинский элеватор»
ООО «АгроИнвест-Ракшинский элеватор»
ИНН/КПП  6809007138/680901001
ОГРН 1203600041127 
 Р/с 40702810313000005726 ЦЕНТРАЛЬНО-ЧЕРНОЗЕМНЫЙ БАНК ПАО СБЕРБАНК г. ВОРОНЕЖ
К/с 30101810600000000681    БИК 042007681,
Юридический адрес: 393900, Тамбовская область, Моршанский район, поселок Центральный, Хлебная улица, дом 1, каб. 3  
  </t>
  </si>
  <si>
    <t>Адрес доставки: Тамбовская область, Моршанский район, поселок Центральный, Хлебная улица, дом 1</t>
  </si>
  <si>
    <t>Наименование юридического лица</t>
  </si>
  <si>
    <t>Срок фиксации цены (в календарных дней с момента подачи предложения)</t>
  </si>
  <si>
    <t>ИНН</t>
  </si>
  <si>
    <t>Система налогообложения компании</t>
  </si>
  <si>
    <t>Условия оплаты (прописать подробно)</t>
  </si>
  <si>
    <t>Базис доставки (прописать включена ли стоимость доставки)</t>
  </si>
  <si>
    <t>Контактное лицо</t>
  </si>
  <si>
    <t>Телефоны</t>
  </si>
  <si>
    <t>E-mail</t>
  </si>
  <si>
    <t>Согласие работы по шаблону Заказчика (да/нет,В случае не согласия приложить протокол разногласий)</t>
  </si>
  <si>
    <t>Почтовый адрес вашей компании</t>
  </si>
  <si>
    <t>Валюта коммерческого предложения (CAD, USD, EUR, РУБ)</t>
  </si>
  <si>
    <t>Дата заполнения коммерческого предложения</t>
  </si>
  <si>
    <t>Срок поставки, кал. Дни</t>
  </si>
  <si>
    <t>Наименование материала и характеристики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</si>
</sst>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7" xfId="0" applyBorder="1"/>
    <xf numFmtId="3" fontId="7" fillId="0" borderId="0" xfId="0" applyNumberFormat="1" applyFont="1"/>
    <xf numFmtId="0" fontId="0" fillId="0" borderId="6" xfId="0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left" vertical="top" wrapText="1"/>
    </xf>
    <xf numFmtId="4" fontId="13" fillId="0" borderId="1" xfId="2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2" fontId="13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top" wrapText="1"/>
    </xf>
    <xf numFmtId="4" fontId="13" fillId="3" borderId="1" xfId="2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2" fontId="13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4" fontId="10" fillId="3" borderId="1" xfId="0" applyNumberFormat="1" applyFont="1" applyFill="1" applyBorder="1" applyAlignment="1" applyProtection="1">
      <alignment horizontal="left" vertical="top" wrapText="1"/>
      <protection locked="0"/>
    </xf>
    <xf numFmtId="0" fontId="14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/>
    <xf numFmtId="4" fontId="10" fillId="0" borderId="0" xfId="0" applyNumberFormat="1" applyFont="1"/>
    <xf numFmtId="1" fontId="0" fillId="0" borderId="0" xfId="0" applyNumberFormat="1"/>
    <xf numFmtId="0" fontId="15" fillId="0" borderId="1" xfId="0" applyFont="1" applyBorder="1" applyAlignment="1">
      <alignment horizontal="center" vertical="center"/>
    </xf>
    <xf numFmtId="4" fontId="8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4" fontId="10" fillId="0" borderId="1" xfId="0" applyNumberFormat="1" applyFont="1" applyBorder="1"/>
    <xf numFmtId="0" fontId="16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4" xfId="0" applyFill="1" applyBorder="1"/>
  </cellXfs>
  <cellStyles count="3">
    <cellStyle name="Обычный" xfId="0" builtinId="0"/>
    <cellStyle name="Обычный 2 2" xfId="1" xr:uid="{00000000-0005-0000-0000-000001000000}"/>
    <cellStyle name="Обычный_ИТОГ" xfId="2" xr:uid="{00000000-0005-0000-0000-000002000000}"/>
  </cellStyles>
  <dxfs count="0"/>
  <tableStyles count="1" defaultTableStyle="TableStyleMedium2" defaultPivotStyle="PivotStyleLight16">
    <tableStyle name="Invisible" pivot="0" table="0" count="0" xr9:uid="{00C04CAF-6130-45E6-8DE6-146954DC88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ivanova/AppData/Local/Microsoft/Windows/INetCache/Content.Outlook/5VLW411J/&#1058;&#1047;%2023&#1075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"/>
      <sheetName val="АГРОЛИПЕЦК"/>
      <sheetName val="Касторное АИ"/>
      <sheetName val="Моршанск АИ"/>
      <sheetName val="Дмитриев АИ"/>
      <sheetName val="Сосновка АИ"/>
      <sheetName val="Новохоперск АИ"/>
      <sheetName val="Данков АИ"/>
      <sheetName val="Долгоруково АИ"/>
      <sheetName val="Даниловка АИ"/>
      <sheetName val="Елань АИ"/>
      <sheetName val="Городище АИ"/>
      <sheetName val="Приволжское АИ"/>
      <sheetName val="Становое АИ"/>
      <sheetName val="Агротерминал"/>
      <sheetName val="Лебедянский эл."/>
      <sheetName val="Новохоперский Эл."/>
      <sheetName val="Кшенский эл."/>
      <sheetName val="Моршанский Эл."/>
      <sheetName val="Лев толстой ХПП"/>
      <sheetName val="Ракша эл."/>
      <sheetName val="Политово ХПП"/>
      <sheetName val="НБС"/>
      <sheetName val="Руднянский эл"/>
      <sheetName val="Еланский эл."/>
      <sheetName val="Усмань"/>
      <sheetName val="Норма"/>
      <sheetName val="Милк"/>
    </sheetNames>
    <sheetDataSet>
      <sheetData sheetId="0">
        <row r="6">
          <cell r="D6" t="str">
            <v xml:space="preserve">Костюм для защиты от механических воздействий </v>
          </cell>
          <cell r="E6" t="str">
            <v xml:space="preserve">Костюм предназначен для защиты от общих производственных загрязнений и механических воздействий, состоит из куртки и брюк.
Куртка:
-рукава втачные.
-воротник отложной, с прямыми концами;
-расположение световозвращающей полосы (ширина полосы – 5 см): полоса по полочкам и спинке;
-на спинке наносится логотип компании. 
Брюки:
- прямые, с застежкой в среднем шве передних половинок на петли и пуговицы и одну петлю и пуговицу на притачном поясе;
-световозвращающая лента шириной 5 см расположена на передних и задних половинках брюк по низу наколенника.
Цвет: зеленый с желтыми вставками.
Ткань: смесовая, хлопок — 80%, полиэфир — 20%, ВО 
Размеры и роста костюмов сдвоенные. 
</v>
          </cell>
          <cell r="F6">
            <v>2214</v>
          </cell>
          <cell r="G6">
            <v>1815</v>
          </cell>
        </row>
        <row r="7">
          <cell r="D7" t="str">
            <v>Одежда для лаборатории</v>
          </cell>
          <cell r="E7" t="str">
            <v>Костюм состоит из блузы и брюк
Блуза:
∙ полуприлегающий силуэт
∙ центральная застежка пуговицы или на молнии 
∙ V-образный вырез горловины
∙ накладные боковые карманы
рукав 3/4
Брюки:
∙ прямые по всей длине
∙ пояс частично на эластичной ленте
Ткань смесовая, состав: 65% ПЭ, 35% х/б, плотностью 115 г/кв.м.
Цвет – темно синий или синие брюки белая куртка с отделкой синей кромкой</v>
          </cell>
          <cell r="F7">
            <v>157</v>
          </cell>
          <cell r="G7">
            <v>1647.3</v>
          </cell>
        </row>
        <row r="8">
          <cell r="D8" t="str">
            <v>Одежда для защиты от химических факторов</v>
          </cell>
          <cell r="E8" t="str">
            <v xml:space="preserve">Комбинезон для  защиты от опасной сухой пыли и химикатов на водной основе. Материал костюма паро и воздухопроницаемый. С копюшоном и застежкой на молнии. Материал полиэтилен - 100%, 41 г/м². </v>
          </cell>
          <cell r="F8">
            <v>486</v>
          </cell>
          <cell r="G8">
            <v>967.8</v>
          </cell>
        </row>
        <row r="9">
          <cell r="D9" t="str">
            <v>Одежда для защиты от влаги</v>
          </cell>
          <cell r="E9" t="str">
            <v>Плащ из прочного, мягкого и эластичного материала
на полиэфирной основе с покрытием ПВХ, с герметичными сварными швами. Конструкция плаща, материал, из которого он
изготовлен, и сварные швы обеспечивают защиту от воды, ветра и нефтепродуктов. Застежка на кнопки, боковые прорезные карманы с клапаном. Объем капюшона позволяет надевать его на каску, кнопка по низу рукава позволяет заузить рукав.
Материал верха: ПВХ-покрытие на полиэфирной основе,
плотность – 280 г/кв.м.</v>
          </cell>
          <cell r="F9">
            <v>117</v>
          </cell>
          <cell r="G9">
            <v>817</v>
          </cell>
        </row>
        <row r="10">
          <cell r="D10" t="str">
            <v>Костюм для защиты от повышенных температур</v>
          </cell>
          <cell r="E10" t="str">
            <v xml:space="preserve">Костюм состоит из куртки и брюк ( 2 класс защиты).
  Куртка с центральной потайной застежкой на петли и пуговицы.
  Полочка с кокеткой, переходящей на спинку и карманом в шве соединения с отрезным  бочком. На отрезном бочке два вентиляционных отверстия - прорезные обмётанные петли. На левой полочке внутренний накладной карман.
  Спинка со средним швом, кокеткой. В шве притачивания кокетки вентиляционные отверстия.    
   Рукав втачной, двухшовный с внутренним напульсником с эластичной лентой по низу. На нижней части рукава два вентиляционных отверстия - прорезные обметанные петли. Воротник отложной, одинарный.
  Брюки с цельнокроеным передним поясом и притачным задним, застежкой по бокам откидывающихся передних половинок и на концах пояса задних половинок на петли и пуговицы. 
 Задние половинки с вытачками по линии талии, внутренними карманами в боковых швах закрепленными верхними срезами в поясе задних половинок. </v>
          </cell>
          <cell r="F10">
            <v>35</v>
          </cell>
          <cell r="G10">
            <v>2324</v>
          </cell>
        </row>
        <row r="11">
          <cell r="D11" t="str">
            <v xml:space="preserve">Костюм для защиты от термических рисков 
</v>
          </cell>
          <cell r="E11" t="str">
            <v xml:space="preserve"> Термостойкая спецодежда должна состоять из костюма: куртки  и брюк.
Костюм должен быть  изготавлен из материалов с постоянными термостойкими свойствами, сохраняющими заявленные уровни защиты на протяжении установленного срока эксплуатации. Термостойкая спецодежда должна обеспечивать защиту от воздействия опасных производственных факторов, вызываемых тепловым излучением электрической дуги, и (при необходимости) одновременно совмещаться с другими видами защиты от вредных производственных факторов. 
Под воздействием высоких температур, создаваемых электрической дугой, термостойкая спецодежда должна:
- обеспечивать защиту от кратковременного термического воздействия электрической дуги в соответствии с уровнями защиты;
- не поддерживать горения и не плавиться после удаления из зоны термического воздействия;
- обеспечивать возможность быстрого снятия за счет сохранности функционирования застежек (молний, пуговиц и др.).
Термостойкая спецодежда не должна иметь внешних металлических деталей. Если в изделии используется такая фурнитура (например: застежки-молнии, кнопки и пр.), то она должна быть закрыта термостойким материалом, как с внешней, так и с внутренней стороны.
Цвет зеленый с  с желтыми вставками. На спинке наносится логотип компании. </v>
          </cell>
          <cell r="F11">
            <v>43</v>
          </cell>
          <cell r="G11">
            <v>9592</v>
          </cell>
        </row>
        <row r="12">
          <cell r="D12" t="str">
            <v>Костюм для защиты от воздействия кислот и щелочей</v>
          </cell>
          <cell r="E12" t="str">
            <v xml:space="preserve">Комплект для защиты от растворов кислот состоит из куртки, брюк и головного убора.
 Куртка с центральной потайной застёжкой на петли и пуговицы, отложным воротником.
 На нижней части рукава в области подмышечной впадины вентиляционные отверстия - прорезные обмётанные петли.
 Детали из ткани верха отделочного цвета: кокетки полочек и спинки, петля-вешалка.
 Брюки прямые с притачным поясом, застежкой в среднем шве передних половинок на петли и пуговицы.
 Передние половинки  с боковыми накладными карманами. Накладной карман на левой 
передней половинке с клапаном с потайной застёжкой на петлю и пуговицу.
 Задние половинки с вентиляционными отверстиями в виде прорезных обметанных петель в вершинах шаговых швов. 
Берет состоит из стенки и основания. Низ основания стянут эластичной лентой.
Ткань: противокислотная, полиэфир - 100%,плотностью 240 г/м²
</v>
          </cell>
          <cell r="F12">
            <v>10</v>
          </cell>
          <cell r="G12">
            <v>1975</v>
          </cell>
        </row>
        <row r="13">
          <cell r="D13" t="str">
            <v xml:space="preserve">Одежда сигнальная 
</v>
          </cell>
          <cell r="E13" t="str">
            <v>Класс защиты 2.
Центральная застежка на липкую ленту велькро, боковые накладные карманы. Кант – износостойкая ткань серого цвета.
Ткань: 100% полиэстер, плотность 120 г/м²
Световозвращающий материал: лента шириной 5 см, обеспечивает хорошую видимость.
Цвет: флуоресцентный желтый.
ТР ТС 019/2011
ГОСТ 12.4.281-2014</v>
          </cell>
          <cell r="F13">
            <v>681</v>
          </cell>
          <cell r="G13">
            <v>311.67</v>
          </cell>
        </row>
        <row r="14">
          <cell r="D14" t="str">
            <v>Халат  (костюм) медицинский</v>
          </cell>
          <cell r="E14" t="str">
            <v>Халат должен быть с центральной бортовой застежкой, с отложным воротником, с внешними боковыми карманами на полочках. Спинка целая или со швом посередине, с хлястиком на уровне талии. Рукава втачные длинные, с манжетами, застегивающимися на пуговицы.
Ткань: бязь, хлопок - 100%, 142 г/м² 
Цвет: белый.</v>
          </cell>
          <cell r="F14">
            <v>9</v>
          </cell>
          <cell r="G14">
            <v>552</v>
          </cell>
        </row>
        <row r="15">
          <cell r="D15" t="str">
            <v>Костюм повара</v>
          </cell>
          <cell r="E15" t="str">
            <v>Костюм повара, универсальная модель. Рукав втачной, одношовный, длиной 3/4.
Состав ткани: бязь, 100% х/б. Цвет: белый
Комплект: Куртка, брюки.
Куртка белого цвета с застежкой на пуговицы, накладными карманами 
Ширина по линии талии регулируется хлястиком.
Брюки свободного покроя на резинке.
Плотность: 142 г/м2.</v>
          </cell>
          <cell r="F15">
            <v>6</v>
          </cell>
          <cell r="G15">
            <v>756</v>
          </cell>
        </row>
        <row r="16">
          <cell r="D16" t="str">
            <v>Халат для защиты от общих производственных загрязнений муж</v>
          </cell>
          <cell r="E16" t="str">
            <v>Защита от общих производственных загрязнений.
Длина ниже колена. Центральная застежка на петли и пуговицы.
Отложной воротник, регулировка объема по талии поясом. Нагрудный карман с открытым входом, нижние карманы с открытым входом.
Кант по кокетке. Манжеты на пуговице.
вид центральной застежки: Открытая (петли/пуговицы)
Наличие декларации о соответствии по ТР ТС 019/2011
ГОСТ: 12.4.280-2013</v>
          </cell>
          <cell r="F16">
            <v>38</v>
          </cell>
          <cell r="G16">
            <v>552</v>
          </cell>
        </row>
        <row r="17">
          <cell r="D17" t="str">
            <v>Фартук из полимерных материалов</v>
          </cell>
          <cell r="E17" t="str">
            <v xml:space="preserve">Фартук, защищающий переднюю часть (в области груди, живота, бедер, коленей) и боковые части туловища, состоит из основной части и завязок. Места прикрепления завязок должны быть усилены.  Защита от кислот и щелочей от 50 % до 80 %. Ткани и материалы:
Основа: 100 % поливинилхлорид (ПВХ) толщиной 0,5 мм. </v>
          </cell>
          <cell r="F17">
            <v>151</v>
          </cell>
          <cell r="G17">
            <v>595</v>
          </cell>
        </row>
        <row r="18">
          <cell r="D18" t="str">
            <v xml:space="preserve">Фартук хлопчатобумажный </v>
          </cell>
          <cell r="E18" t="str">
            <v xml:space="preserve">Фартук повара с грудкой,  ВО, материал: бязь 100%, цвет белый. Места прикрепления завязок должны быть усилены.
</v>
          </cell>
          <cell r="F18">
            <v>10</v>
          </cell>
          <cell r="G18">
            <v>350</v>
          </cell>
        </row>
        <row r="20">
          <cell r="D20" t="str">
            <v xml:space="preserve">Костюм для защиты от пониженных температур </v>
          </cell>
          <cell r="E20" t="str">
            <v xml:space="preserve">Костюм для защиты от пониженных температур состоит из куртки и брюк.
Куртка прямая c притачной утепляющей подкладкой, пристегивающимся капюшоном, центральной потайной застежкой на петли и пуговицы.
Спинка удлинённая с фигурной линией низа.
Воротник отложной меховой с закругленными концами. Нижний воротник из ткани верха выстеган с утеплителем зигзагообразной строчкой. На нижнем воротнике пуговицы для пристегивания капюшона.
 Капюшон утеплённый с притачной подкладкой из частей. 
Утепляющая подкладка с внутренним накладным карманом на левой полочке, трикотажными напульсниками.
Световозвращающая лента: на полочках и спинке по наметке на лекалах.
Детали из искусственного меха: верхний воротник.
Брюки с притачной утепляющей подкладкой с боковыми накладными карманами.
Световозвращающая лента: по низу передних и задних половинок по наметке на лекалах.
Ткань верха: смесовая, хлопок - 80 %, полиэфир - 20%, плотностью 250 г/м², ВО
Утеплитель:  плотностью 150 г/м², куртка -3  слоя, брюки - 2 слоя
Цвет:  зеленый с желтыми встатвками. на спинке наносится логотип компании. 
</v>
          </cell>
          <cell r="F20">
            <v>933</v>
          </cell>
          <cell r="G20">
            <v>4686</v>
          </cell>
        </row>
        <row r="21">
          <cell r="D21" t="str">
            <v>Костюм утепленный для защиты от повышенных температур, искр, брызг расплавленного метала</v>
          </cell>
          <cell r="E21" t="str">
            <v xml:space="preserve">Костюм  мужской утепленный сварщика со спилком  состоит из куртки и брюк.
  Куртка с пристёгивающимися утепляющей подкладкой и капюшоном.
  Полочка с защитной накладкой из спилк
  Воротник однослойный с накладкой. Верхняя часть рукава состоит из трех частей спилка. Нижняя часть  рукава с вентиляционными отверстиями, в области подмышечных впадин вентиляционные отверстия в виде прорезных обмётанных петель.
 Брюки с  пристёгивающейся утепляющей подкладкой, а также бретелями со вставками из эластичной ленты и держателями. Ткань верха: парусина, лен —49 %, хлопок — 51%, плотность 5509 г/м2,  огнестойкая пропитка, спилок (кожа) — 100%
Утеплитель: ватин, 2 слоя
Наличие сертификата соответствия по 
</v>
          </cell>
          <cell r="F21">
            <v>21</v>
          </cell>
          <cell r="G21">
            <v>7229</v>
          </cell>
        </row>
        <row r="22">
          <cell r="D22" t="str">
            <v>Костюм утепленный для защиты от термических рисков электрической дуги</v>
          </cell>
          <cell r="E22" t="str">
            <v>Куртка: с центральной застёжкой на тесьму "молния".
По линии талии кулиска со шнуром и фиксатором.
Манжета с застёжкой на петлю и две пуговицы для возможности регулирования по ширине. Воротник-стойка.
Брюки: прямые с застёжкой на тесьму "молния", пояс с потайной застёжкой на петлю и пуговицу.
Цвет: тёмно-синий с красной кокеткой, со световозвращающей полосой 50 мм.
Внутренняя накладка полочки, внутренняя сторона передней планки, клапаны карманов и пояс брюк контрастного красного цвета, – для контроля правильности эксплуатации костюма.</v>
          </cell>
          <cell r="F22">
            <v>27</v>
          </cell>
          <cell r="G22">
            <v>19601</v>
          </cell>
        </row>
        <row r="24">
          <cell r="D24" t="str">
            <v>Ботинки для защиты от механических воздействий</v>
          </cell>
          <cell r="E24" t="str">
            <v xml:space="preserve">Верх обуви: натуральная кожа толщиной 1.8 мм
Подошва: однослойный  полиуретан ПУ (-25°C до + 80°C)
Подносок: термопластичный (жесткий 5 Дж)
Высота модели 23 см
Метод крепления: литьевой
Цвет: черный
Острый , разнонаправленный протектор подошвы  для улучшения сопротивлению скольжению
Комбинированная подкладка из текстильного материала и натуральной кожи для сниженияпотоотделение, повышения гигиенические свойства обуви
Защита от масел, нефтепродуктов, агрессивных сред, щелочей 20% (МБС, КЩС) и других загрязнений.
Глухой клапан-язык исключает попадание внутрь мелких предметов, брызг, пыли.
</v>
          </cell>
          <cell r="F24">
            <v>1888</v>
          </cell>
          <cell r="G24">
            <v>1489</v>
          </cell>
        </row>
        <row r="25">
          <cell r="D25" t="str">
            <v>Обувь для лаборатории (сабо)</v>
          </cell>
          <cell r="E25" t="str">
            <v>Верх обуви: натуральная кожа с покрытием.
Подошва: ПВХ.
Метод крепления: литьевой.
Цвет: белый.</v>
          </cell>
          <cell r="F25">
            <v>157</v>
          </cell>
          <cell r="G25">
            <v>921.6</v>
          </cell>
        </row>
        <row r="26">
          <cell r="D26" t="str">
            <v>Ботинки для защиты от нефтепродуктов</v>
          </cell>
          <cell r="E26" t="str">
            <v xml:space="preserve">Верх обуви: натуральная кожа. 
Цвет – черный
Глухой клапан-язык исключает попадание внутрь мелких предметов, брызг, пыли. Подкладка: спилок подкладочный, полиамидное полотно.
Для защиты в носочной части стопы применяется внутренний защитный носок  (МУН 200Дж).
Подошва устойчива к воздействию агрессивной среды – нефтепродуктов, щелочей, стойкая к деформациям, истиранию. Глубина протектора ходового слоя подошвы не менее 4,5мм., обеспечивает хорошую сцепляемость с поверхностями.
</v>
          </cell>
          <cell r="F26">
            <v>20</v>
          </cell>
          <cell r="G26">
            <v>1619</v>
          </cell>
        </row>
        <row r="27">
          <cell r="D27" t="str">
            <v>Ботинки от повышенных температур, искр и брызг расплавленного  металла</v>
          </cell>
          <cell r="E27" t="str">
            <v xml:space="preserve">Ботинки для сварщиков с внешним клапаном из натуральной кожи для защиты от воздействия искр, брызг и расплавленного металла.
 Цвет – черный
Материал: натуральная кожа.
Подкладка: омбинированная подкладка, в пяточной части – натуральная кожа 
Подносок: сталь (200Дж) Подошва: двухслойная ПУ/ТПУ (от -30 до +120С) Метод крепления: литьевой. 
Острый, разнонаправленный протектор подошвы  улучшает сопротивление скольжению
Система «быстрый сброс» позволяет снять обувь в течение нескольких секунд
</v>
          </cell>
          <cell r="F27">
            <v>32</v>
          </cell>
          <cell r="G27">
            <v>2469</v>
          </cell>
        </row>
        <row r="28">
          <cell r="D28" t="str">
            <v>Ботинки для защиты от термических рисков электродуги</v>
          </cell>
          <cell r="E28" t="str">
            <v>Ботинки кожаные с защитным подноском для защиты от повышенных температур на термостойкой маслобензостойкой подошве. Цвет - черный/коричневый. Верх обуви: натуральная термостойкая кожа. Подкладка: текстильльный материал/кожа. Подносок: композит (200 Дж). Тип подошвы: двухслойная. Подошва: полиуретан/ нитрильная резина (от -40°C до +300°C (60 с)). Метод крепления: литьевой
Все материалы - термостойкие
Отсутствие металлических деталей
Глухой клапан предотвращает попадание пыли внутрь
Глубокий самоочищающийся протектор подошвы против скольжения.</v>
          </cell>
          <cell r="F28">
            <v>44</v>
          </cell>
          <cell r="G28">
            <v>3181</v>
          </cell>
        </row>
        <row r="29">
          <cell r="D29" t="str">
            <v xml:space="preserve">Сапоги резиновые (ПВХ) </v>
          </cell>
          <cell r="E29" t="str">
            <v xml:space="preserve">Сапоги резиновые. Верх обуви: резина (ПВХ).
Подносок: ударной прочностью не менее 200 Дж. 
 Подкладка: текстильный материал Тип подошвы: однослойная рифлёная.
Материал обуви ПВХ. Повышенная защита от влаги, защита от растворов кислот и щелочей.
Подкладка: трикотаж.
Подошва: однослойный ПВХ.
Метод крепления: литьевой.
Цвет: оливковый
</v>
          </cell>
          <cell r="F29">
            <v>345</v>
          </cell>
          <cell r="G29">
            <v>1133</v>
          </cell>
        </row>
        <row r="30">
          <cell r="D30" t="str">
            <v>Обувь текстильная на нескользящей подошве (для повара)</v>
          </cell>
          <cell r="E30" t="str">
            <v>Верх обуви: текстиль/ натуральная кожа с покрытием. Подошва: однослойный полиуретан. Метод крепления: литьевой. Цвет: белый. Соответствие требованиям национального стандарта ГОСТ 12.4.137-2001,  ТР ТС 017/2011</v>
          </cell>
          <cell r="F30">
            <v>3</v>
          </cell>
          <cell r="G30">
            <v>1612.8</v>
          </cell>
        </row>
        <row r="31">
          <cell r="D31" t="str">
            <v xml:space="preserve">Ботинки утепленные </v>
          </cell>
          <cell r="E31" t="str">
            <v>Ботинки для защиты от пониженных температур.
 Цвет – черный/коричневый.
Материал: верх - натуральная кожа, утеплитель - искусственный мех. Подносок: термопласт. Тип подошвы: однослойная. Метод крепления подошвы: литьевой. Цвет: черный. ГОСТ 12.4.137-2001,ГОСТ 5394-89</v>
          </cell>
          <cell r="F31">
            <v>855</v>
          </cell>
          <cell r="G31">
            <v>1482</v>
          </cell>
        </row>
        <row r="32">
          <cell r="D32" t="str">
            <v>Ботинки утепленные  для защиты от повышенных температур и термических рисков</v>
          </cell>
          <cell r="E32" t="str">
            <v>Ботинки из натуральной кожи для защиты от воздействия искр, брызг и расплавленного металла.
Верх прочная термостойкая кожа. 
Цвет – черный/коричневый.
Прокладка трикотажный материал. Подносок –  сталь.
Тип подошвы двуслойная, полиуретан/терм полиуретан.
Утеплитель – искусственный мех.
Ботинки кожаные утепленные с защитным подноском для защиты от повышенных температур на термостойкой маслобензостойкой подошве. Цвет - черный/коричневый. Верх обуви: натуральная кожа. Подкладка: натуральный/искуственный мех. Подносок: композит (200 Дж). Тип подошвы: двухслойная. Подошва: полиуретан/ нитрильная резина (от -40°C до +300°C (60 с)). Метод крепления: литьевой</v>
          </cell>
          <cell r="F32">
            <v>22</v>
          </cell>
          <cell r="G32">
            <v>3538.5</v>
          </cell>
        </row>
        <row r="33">
          <cell r="D33" t="str">
            <v>Боты диэлектрические</v>
          </cell>
          <cell r="E33" t="str">
            <v>Диэлектрические боты предназначены для дополнительной защиты от электрического тока при работе на закрытых и, при отсутствии осадков, на открытых электроустановках при напряжении свыше 1 кВт. Изделие полностью сохраняет свойства при температуре от -30 до+50°С.
Высота бот: не менее 160 мм.
Верх обуви: резина
Тип подошвы: однослойная
Подошва: резина</v>
          </cell>
          <cell r="F33">
            <v>32</v>
          </cell>
          <cell r="G33">
            <v>915</v>
          </cell>
        </row>
        <row r="35">
          <cell r="D35" t="str">
            <v>Головной убор</v>
          </cell>
          <cell r="E35" t="str">
            <v xml:space="preserve">Тип головного убора бейсболка. Состоит из круглой головки, козырька на жесткой прокладке, с налобником и регулируемой застежкой.  Головка верха состоит из передней стенки и четырех клиньев. Передняя стенка на жесткой прокладке, с вытачкой в верхней части. В тыльной части расположен хлястик с текстильной застежки для регулировки размера. Козырек обтяжной с жестким формованным вкладышем. Материал бейсболки смесовая полиэфирно-хлопковая ткань </v>
          </cell>
          <cell r="F35">
            <v>1165</v>
          </cell>
          <cell r="G35">
            <v>230.4</v>
          </cell>
        </row>
        <row r="36">
          <cell r="D36" t="str">
            <v xml:space="preserve">Головной убор для защиты от повышенных температур </v>
          </cell>
          <cell r="F36">
            <v>19</v>
          </cell>
          <cell r="G36">
            <v>1036.8</v>
          </cell>
        </row>
        <row r="37">
          <cell r="D37" t="str">
            <v>Колпак, косынка</v>
          </cell>
          <cell r="E37" t="str">
            <v>Головной убор медицинского персонала. Высота головного убора не более 20 см.
Ткань бязь, хлопок 100%.
Цвет белый.</v>
          </cell>
          <cell r="F37">
            <v>10</v>
          </cell>
          <cell r="G37">
            <v>73</v>
          </cell>
        </row>
        <row r="38">
          <cell r="D38" t="str">
            <v>Головной убор утепленный</v>
          </cell>
          <cell r="E38" t="str">
            <v xml:space="preserve">Шапка  должна быть выполнена из полушерстяного трикотажного полотна и предназначена для защиты от пониженных температур и механических воздействий. Цвет черный
Состав: шерсть не менее 30%, полиакрилонитрил не более70%.
Обязательно наличие трудноудаляемого ярлыка с нанесенной маркировкой, </v>
          </cell>
          <cell r="F38">
            <v>698</v>
          </cell>
          <cell r="G38">
            <v>349</v>
          </cell>
        </row>
        <row r="39">
          <cell r="D39" t="str">
            <v>Каска защитная</v>
          </cell>
          <cell r="E39" t="str">
            <v xml:space="preserve">КАСКА  защитная  строительная. 
Цвет оранжевый или белый
Конструкция каски обеспечивает применение дополнительных  СИЗ: противошумных наушников, лицевых щитков, в том числе щитков для электросварщиков.
</v>
          </cell>
          <cell r="F39">
            <v>111</v>
          </cell>
          <cell r="G39">
            <v>153</v>
          </cell>
        </row>
        <row r="41">
          <cell r="D41" t="str">
            <v>Перчатки для защиты от механических воздействий</v>
          </cell>
          <cell r="E41" t="str">
            <v xml:space="preserve">
Защитные перчатки должны быть предназначены для работы с сухими предметами, обеспечивают комфорт и надежный захват предметов. Применение: склады, строительные, погрузо-разгрузочные работы, упаковка и т.д.
Технические характеристики:
Перчатки должны быть изготовлены из хлопкоэфирной пряжи, класса вязки не менее 10. Перчатки должны быть пятипалые и не должны иметь швов. На ладонной части требуется нанесение протектора из поливинилхлорида
Содержание хлопка в составе должно быть не менее 80%</v>
          </cell>
          <cell r="F41">
            <v>38293</v>
          </cell>
          <cell r="G41">
            <v>21</v>
          </cell>
        </row>
        <row r="42">
          <cell r="D42" t="str">
            <v>Перчатки для защиты от нефтепродуктов (полимерные)</v>
          </cell>
          <cell r="E42" t="str">
            <v xml:space="preserve">Перчатки защитные от механических воздействий, обеспечивают дополнительную защиту от механических воздействий. Предназначены для выполнения грубых работ и позволяют выдержать длительное время воздействия вредных веществ. Стойкость к истиранию, стойкость к порезам, сопротивление разрыву, сопротивление проколу. Полное покрытие полимером. Трикотажная манжета.
</v>
          </cell>
          <cell r="F42">
            <v>4517</v>
          </cell>
          <cell r="G42">
            <v>74</v>
          </cell>
        </row>
        <row r="43">
          <cell r="D43" t="str">
            <v xml:space="preserve">Перчатки для защиты от кислот и щелочей </v>
          </cell>
          <cell r="E43" t="str">
            <v xml:space="preserve">Перчатки защитные от растворов кислот и щелочей, обеспечивают дополнительную защиту от механических воздействий. Предназначены для выполнения грубых работ и позволяют выдержать длительное время воздействия химических веществ. Материал латекс; длина не менее 290 мм; толщина 0,40-0,60 мм.
</v>
          </cell>
          <cell r="F43">
            <v>2599</v>
          </cell>
          <cell r="G43">
            <v>76</v>
          </cell>
        </row>
        <row r="44">
          <cell r="D44" t="str">
            <v>Перчатки для защиты  от повышенных температур</v>
          </cell>
          <cell r="E44" t="str">
            <v>перчатки для сварщиков, защищающие руки от повышенных температур , иск, брызг расплавленного металла.
Материал:кожевенный спилок ( толщина -1,2 мм)
Материал подкладки: хлопок</v>
          </cell>
          <cell r="F44">
            <v>322</v>
          </cell>
          <cell r="G44">
            <v>479</v>
          </cell>
        </row>
        <row r="45">
          <cell r="D45" t="str">
            <v xml:space="preserve">Перчатки для защиты  от пониженных температур </v>
          </cell>
          <cell r="E45" t="str">
            <v xml:space="preserve">Перчатки для работы в условиях отрицательных температур.
Состав: 70% шерсть, 15% полиэстер, 15% ПАН.
</v>
          </cell>
          <cell r="F45">
            <v>1060</v>
          </cell>
          <cell r="G45">
            <v>187.5</v>
          </cell>
        </row>
        <row r="46">
          <cell r="D46" t="str">
            <v>Перчатки диэлектрические</v>
          </cell>
          <cell r="E46" t="str">
            <v xml:space="preserve">
Защитные перчатки должны защищать от поражения электрическим током
Перчатки должны быть изготовлены из 100% натурального латекса, толщиной не менее 1,3мм.
Перчатки должны защищать в качестве основного изолирующего способа при работе с электроустановками мощностью 1000В, а также в качестве дополнительного способа электроизоляции при работе с электроустановками мощностью более 1000В.
Длина перчаток должна быть не менее 350мм. 
Перчатки должны быть бесшовными, и должны иметь анатомическую форму.
</v>
          </cell>
          <cell r="F46">
            <v>53</v>
          </cell>
          <cell r="G46">
            <v>604</v>
          </cell>
        </row>
        <row r="47">
          <cell r="D47" t="str">
            <v xml:space="preserve">Нарукавники </v>
          </cell>
          <cell r="E47" t="str">
            <v xml:space="preserve">Нарукавники с высокой механической прочностью, защита от жидких реагентов органических и неорганических соединений. Защитная прорезиненная ткань. Края стянуты эластичной лентой. Проклеенный шов.
</v>
          </cell>
          <cell r="F47">
            <v>41</v>
          </cell>
          <cell r="G47">
            <v>318</v>
          </cell>
        </row>
        <row r="48">
          <cell r="F48">
            <v>0</v>
          </cell>
        </row>
        <row r="49">
          <cell r="D49" t="str">
            <v xml:space="preserve">Очки защитные от механических воздействий </v>
          </cell>
          <cell r="E49" t="str">
            <v xml:space="preserve">Очки закрытые  с прямой вентиляцией для защиты глаз от воздействия твердых частиц и брызг не разъедающих веществ в условиях производства.
</v>
          </cell>
          <cell r="F49">
            <v>604</v>
          </cell>
          <cell r="G49">
            <v>164</v>
          </cell>
        </row>
        <row r="50">
          <cell r="D50" t="str">
            <v>Щиток лицевой от механических воздействий</v>
          </cell>
          <cell r="E50" t="str">
            <v xml:space="preserve">Щиток для защиты от ударов твердых частиц. Щиток имеет наголовное крепление, ударостойкий, бесцветный, прозрачный корпус. Материал - орг. стекло. 
</v>
          </cell>
          <cell r="F50">
            <v>103</v>
          </cell>
          <cell r="G50">
            <v>193</v>
          </cell>
        </row>
        <row r="51">
          <cell r="D51" t="str">
            <v>Щиток (маска сварщика) защитные</v>
          </cell>
          <cell r="E51" t="str">
            <v xml:space="preserve">Корпус щитка из термостойкого материала,  устойчив к прогоранию, высоким и низким температурам. Универсальное наголовное крепление с плавной регулировкой размера. Оптимальная масса щитка не более 360 г., рабочий диапазон температур от -40С до +80С.
Стекло 102х52 мм. 
Степень затемнения: 10
</v>
          </cell>
          <cell r="F51">
            <v>35</v>
          </cell>
          <cell r="G51">
            <v>322</v>
          </cell>
        </row>
        <row r="52">
          <cell r="D52" t="str">
            <v>Очки газосварщика</v>
          </cell>
          <cell r="E52" t="str">
            <v xml:space="preserve">Очки для проведения газосварочных работ электрогазосварщиком. 
Из негорючего материала.
Материал линзы: стекло
Материал оправы: негорючий материал
Вентиляция: непрямая
Степень затемнения: 6
Защита: от брызг расплавленного металла и раскаленных частиц
</v>
          </cell>
          <cell r="F52">
            <v>25</v>
          </cell>
          <cell r="G52">
            <v>392</v>
          </cell>
        </row>
        <row r="54">
          <cell r="D54" t="str">
            <v xml:space="preserve">Фильтрующие противогазо-аэрозольные средства индивидуальной защиты: маски, полумаски (респираторы, противогазы, сменные фильтры) </v>
          </cell>
          <cell r="E54" t="str">
            <v>Противогао-аэрозольный респиратор
Респиратор полумаска. Марка респиратора и марка патрона: В1.                                                                                                            Состоит из резиновой полумаски, трикотажного обтюратора, оголовья и два противогазовых фильтра. Обеспечивает защиту органов дыхания, лица от вредных газо- и парообразных веществ при концентрации их в воздухе не более10 - 15 ПДК и содержании кислорода не менее 17%.  
Обязательно предоставление Сертификата соответствия / Декларации о соответствии ТР ТС 019/2011.</v>
          </cell>
          <cell r="F54">
            <v>1068</v>
          </cell>
          <cell r="G54">
            <v>779.2</v>
          </cell>
        </row>
        <row r="55">
          <cell r="D55" t="str">
            <v>Фильтрующее противоаэрозольные средства индивидуальной защиты: полумаски (респираторы)</v>
          </cell>
          <cell r="E55" t="str">
            <v>Полумаска фильтрующая (респиратор) SPIROTEK SH3100 или аналог.
 Респиратор 1 -й степени защиты, предназначен для защиты от попадания через рот и нос в горло и легкие загрязняющих веществ в виде пыли, дыма и тумана в концентрации до 4 ПДК в соответствии с установленными нормами.
Конструктивные особенности: алюминиевый носовой зажим, регулируемые ремни, без клапана выдоха. Обязательно предоставление Сертификата соответствия / Декларации о соответствии ТР ТС 019/2011 либо письмо о том, что товар не подлежит обязательной сертификации.</v>
          </cell>
          <cell r="F55">
            <v>28781</v>
          </cell>
          <cell r="G55">
            <v>48</v>
          </cell>
        </row>
        <row r="56">
          <cell r="D56" t="str">
            <v>Противогаз</v>
          </cell>
          <cell r="E56" t="str">
            <v>Для проведения работ в ограниченных пространствах с низким содержанием кислорода и наличием вредных примесей в воздухе типа ПШ.Лицевая часть (в стандартной комплектации со шлем-масками, могут быть укомплектованы панорамными масками ; фильтр; соединительная трубка; шланг питающий резинотканиевый, спасательный пояс с плечевым ремнем статически искробезопасный, стойкий к органическим растворителям; сигнальная веревка; штырь, фиксирующий фильтр над поверхностью земли.</v>
          </cell>
          <cell r="F56">
            <v>7</v>
          </cell>
          <cell r="G56">
            <v>9750</v>
          </cell>
        </row>
        <row r="57">
          <cell r="F57">
            <v>0</v>
          </cell>
        </row>
        <row r="58">
          <cell r="D58" t="str">
            <v>Наушники  противошумные</v>
          </cell>
          <cell r="E58" t="str">
            <v>Регулируемое по высоте оголовье, фиксация по размеру. 
Наполнитель звукоизоляторов: вспененный полиуретан.
Акустическая эффективность (SNR): 27 дБ
ГОСТ Р 12.4.255-2011</v>
          </cell>
          <cell r="F58">
            <v>233</v>
          </cell>
          <cell r="G58">
            <v>200</v>
          </cell>
        </row>
        <row r="59">
          <cell r="D59" t="str">
            <v>Средства защиты при работе на высоте</v>
          </cell>
          <cell r="E59" t="str">
            <v>Предназначен для выполнения функций удерживания и
поддерживания рабочего на определенной высоте, а также для
работы в колодцах, резервуарах и других замкнутых
пространствах, для необходимой срочной эвакуации работающего на поверхность. 
Страховочная привязь с одной точкой крепления.
Лямки изготовлены из износостойкого полиэстера. Привязь регулируется с помощью двух пряжек на ножных лямках, двух регулировочных пластин по бокам и пряжки на грудной лямке. Должна выдерживать  нагрузку в 140 кг.                                                  Гарантия производителя: 2 года со дня продажи.                                                                                                                                       Рекомендуемый срок службы изделия: 5 лет со дня изготовления. ГОСТ Р ЕН 358-2008
Строп должен использоваться вместе с удерживающей системой. Предназначен для обеспечения безопасности при работе на высоте. Используется как часть комплекта снаряжения индивидуальной защиты. 
Длина: 10,0 м.
Статическая разрывная нагрузка: 15 000 Н (1500 кгс).Материал стропа – полиамидный канат (диаметр 14 мм).
Материал карабинов: сталь с антикоррозийным покрытием.
Применяется со всеми типами страховочных привязей.
Регулировка длины осуществляется при помощи регулировочной планки.
Максимальная статическая разрывная нагрузка на строп – 22 000 Н</v>
          </cell>
          <cell r="F59">
            <v>25</v>
          </cell>
          <cell r="G59">
            <v>2355.1999999999998</v>
          </cell>
        </row>
        <row r="60">
          <cell r="F60">
            <v>0</v>
          </cell>
        </row>
        <row r="61">
          <cell r="D61" t="str">
            <v>Средства гидрофильного действия</v>
          </cell>
          <cell r="E61" t="str">
            <v>Для работ связанных с органическими растворителями, техническими маслами, смазками, нефтепродуктами, различными видами производственной пыли, мазутом, смазочно-охлаждающими жидкостями (СОЖ), и другими водонерасворимыми материалами и веществами.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v>
          </cell>
          <cell r="F61">
            <v>10810</v>
          </cell>
          <cell r="G61">
            <v>48</v>
          </cell>
        </row>
        <row r="62">
          <cell r="D62" t="str">
            <v>Средства гидрофобного действия</v>
          </cell>
          <cell r="E62" t="str">
            <v>Для работ связанных с водными растворами, водой, СОЖ на водной основе дезинфицирующими средствами, растворами: цемента, кислот, щелочей, солей и другими водорастворимыми материалами и веществами; работы, выполняемые в резиновых перчатках или перчатках из полимерных материалов. 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v>
          </cell>
          <cell r="F62">
            <v>1818</v>
          </cell>
          <cell r="G62">
            <v>48</v>
          </cell>
        </row>
        <row r="63">
          <cell r="D63" t="str">
            <v xml:space="preserve">Средства для защиты кожи при негативном влиянии окружающей среды (от ультрафиолетового излучения) </v>
          </cell>
          <cell r="E63" t="str">
            <v>применяется при проведении сварочныхи других работы, связанных с воздействием ультрафиолетового излучения.
Обеспечивает защиту кожи более 4-х часов.
Средство должно быть расфасовано в   п/э тубы; номинальная масса одной тубы должна составлять 100 мл. 
Срок годности: не менее 30 мес.
Соответствие регламенту ТР ТС 019/2011 от 09.12.2011г.</v>
          </cell>
          <cell r="F63">
            <v>278</v>
          </cell>
          <cell r="G63">
            <v>210</v>
          </cell>
        </row>
        <row r="64">
          <cell r="D64" t="str">
            <v>Средства для защиты от бактериологических факторов (дезинфицирующие)</v>
          </cell>
          <cell r="E64" t="str">
            <v>Средство индивидуальной защиты дерматологическое защитное для защиты от биологических вредных факторов (от микроорганизмов). Для применения в условиях промышленного производства. Гель используется для гигиенической обработки рук.
Средство должно быть расфасовано в   п/э тубы; номинальная масса одной тубы должна составлять 200 мл. 
Срок годности: не менее 30 мес.
Соответствие регламенту ТР ТС 019/2011 от 09.12.2011г.</v>
          </cell>
          <cell r="F64">
            <v>443</v>
          </cell>
          <cell r="G64">
            <v>85.5</v>
          </cell>
        </row>
        <row r="65">
          <cell r="D65" t="str">
            <v xml:space="preserve">Очищающая паста, или гель, крем. </v>
          </cell>
          <cell r="E65" t="str">
            <v>Средство для работ, связанных с трудносмываемыми, устойчивыми загрязнениями: масла, смазки, нефтепродукты, лаки, краски, смолы, клеи, битум, мазут, силикон, сажа, графит, различные виды производственной пыли (в том числе угольная, металлическая). Очищающая  паста (очищающий крем или очищающий гель) должны быть расфасованы в   п/э тубы; номинальная масса одной тубы должна составлять 200 мл. 
Срок годности: не менее 30 мес.
Соответствие регламенту ТР ТС 019/2011 от 09.12.2011г.</v>
          </cell>
          <cell r="F65">
            <v>13032</v>
          </cell>
          <cell r="G65">
            <v>94</v>
          </cell>
        </row>
        <row r="66">
          <cell r="D66" t="str">
            <v xml:space="preserve">Регенерирующие, восстанавливающие кремы </v>
          </cell>
          <cell r="E66" t="str">
            <v>Для работ с органическими растворителями, техническими маслами, смазками, сажей, лаками и красками, смолами, нефтью и нефтепродуктами, графитом, различными видами производственной пыли (в том числе угольной, стекольной и другими), мазутом, СОЖ на водной и масляной основе, с водой и водными растворами (предусмотренные технологией), дезинфицирующими средствами, растворами цемента, извести, кислот, щелочей, солей, щелочемасляными эмульсиями и другими рабочими материалами; работы, выполняемые в резиновых перчатках или перчатках из полимерных материалов (без натуральной подкладки); негативное влияние окружающей среды.
Крем (эмульсия) должен быть расфасован в п/э тубы; номинальная масса одной тубы должна составлять  100 мл.
Соответствие регламенту  ТР ТС 019/2011 от 09.12.2011г.</v>
          </cell>
          <cell r="F66">
            <v>9446</v>
          </cell>
          <cell r="G66">
            <v>48</v>
          </cell>
        </row>
        <row r="67">
          <cell r="D67" t="str">
            <v>Туалетное мыло</v>
          </cell>
          <cell r="E67" t="str">
            <v xml:space="preserve"> Мыло предназначено для очищения кожи от легкосмываемых загрязнений. Кусок имеет вес 100 г.  Каждый кусок упакован в индивидуальную упаковку.</v>
          </cell>
          <cell r="F67">
            <v>35705</v>
          </cell>
          <cell r="G67">
            <v>26.1</v>
          </cell>
        </row>
        <row r="68">
          <cell r="D68" t="str">
            <v xml:space="preserve">Аптечка автомобильная </v>
          </cell>
          <cell r="E68" t="str">
            <v>Для оснащения автотранспортных средств.
Для оказания само- и взаимопомощи людям, находящимся в автомобиле, микроавтобусе, автобусе.
Аптечка изготовлена в соответствии с приказом Минздравмедпрома РФ от 20.08.1996 года №325 (в редакции приказа Минздравсоцразвития России от 08.09.2009 года №697н).                                                                                                                                                                            Дата выпуска не ранее 1 квартала 2022г.</v>
          </cell>
          <cell r="F68">
            <v>531</v>
          </cell>
          <cell r="G68">
            <v>472</v>
          </cell>
        </row>
        <row r="69">
          <cell r="D69" t="str">
            <v>Аптечка производственная</v>
          </cell>
          <cell r="E69" t="str">
            <v>Для оказания первой помощи работникам на производственных участках и в рабочих кабинетах.
Аптечка  изготовлена в соответствии с приказом Минздравсоцразвития РФ от 05.03.2011 г. № 169н, футляр аптечки из полистирола.             Дата выпуска не ранее 1 квартала 2022г.</v>
          </cell>
          <cell r="F69">
            <v>169</v>
          </cell>
          <cell r="G69">
            <v>1398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91"/>
  <sheetViews>
    <sheetView tabSelected="1" zoomScale="70" zoomScaleNormal="70" workbookViewId="0">
      <selection activeCell="G17" sqref="G17"/>
    </sheetView>
  </sheetViews>
  <sheetFormatPr defaultRowHeight="15.75" x14ac:dyDescent="0.25"/>
  <cols>
    <col min="1" max="1" width="8.85546875" style="47" customWidth="1"/>
    <col min="2" max="2" width="9.140625" style="47" hidden="1" customWidth="1"/>
    <col min="3" max="3" width="9.140625" style="37"/>
    <col min="4" max="4" width="60.42578125" style="37" customWidth="1"/>
    <col min="5" max="5" width="98.28515625" style="47" customWidth="1"/>
    <col min="6" max="6" width="23.42578125" style="37" customWidth="1"/>
    <col min="7" max="7" width="31" style="56" customWidth="1"/>
    <col min="8" max="9" width="27.5703125" style="47" customWidth="1"/>
    <col min="10" max="10" width="25.5703125" style="47" customWidth="1"/>
    <col min="11" max="11" width="12.85546875" style="47" customWidth="1"/>
    <col min="12" max="12" width="15.7109375" style="47" customWidth="1"/>
    <col min="13" max="15" width="9.140625" style="47"/>
    <col min="16" max="16" width="14" style="47" bestFit="1" customWidth="1"/>
    <col min="17" max="17" width="13.42578125" style="47" customWidth="1"/>
    <col min="18" max="16384" width="9.140625" style="47"/>
  </cols>
  <sheetData>
    <row r="2" spans="3:10" ht="18.75" x14ac:dyDescent="0.3">
      <c r="C2" s="88" t="s">
        <v>197</v>
      </c>
      <c r="D2" s="90"/>
      <c r="E2" s="90"/>
      <c r="F2" s="90"/>
      <c r="G2" s="124"/>
      <c r="H2" s="125"/>
      <c r="I2" s="125"/>
      <c r="J2" s="126"/>
    </row>
    <row r="3" spans="3:10" ht="18.75" x14ac:dyDescent="0.3">
      <c r="C3" s="88" t="s">
        <v>199</v>
      </c>
      <c r="D3" s="89"/>
      <c r="E3" s="89"/>
      <c r="F3" s="89"/>
      <c r="G3" s="124"/>
      <c r="H3" s="125"/>
      <c r="I3" s="125"/>
      <c r="J3" s="126"/>
    </row>
    <row r="4" spans="3:10" ht="18.75" x14ac:dyDescent="0.3">
      <c r="C4" s="88" t="s">
        <v>198</v>
      </c>
      <c r="D4" s="89"/>
      <c r="E4" s="89"/>
      <c r="F4" s="89"/>
      <c r="G4" s="124"/>
      <c r="H4" s="125"/>
      <c r="I4" s="125"/>
      <c r="J4" s="126"/>
    </row>
    <row r="5" spans="3:10" ht="18.75" x14ac:dyDescent="0.3">
      <c r="C5" s="88" t="s">
        <v>200</v>
      </c>
      <c r="D5" s="89"/>
      <c r="E5" s="89"/>
      <c r="F5" s="89"/>
      <c r="G5" s="124"/>
      <c r="H5" s="125"/>
      <c r="I5" s="125"/>
      <c r="J5" s="126"/>
    </row>
    <row r="6" spans="3:10" ht="18.75" x14ac:dyDescent="0.3">
      <c r="C6" s="88" t="s">
        <v>201</v>
      </c>
      <c r="D6" s="89"/>
      <c r="E6" s="89"/>
      <c r="F6" s="89"/>
      <c r="G6" s="124"/>
      <c r="H6" s="125"/>
      <c r="I6" s="125"/>
      <c r="J6" s="126"/>
    </row>
    <row r="7" spans="3:10" ht="18.75" x14ac:dyDescent="0.3">
      <c r="C7" s="88" t="s">
        <v>202</v>
      </c>
      <c r="D7" s="89"/>
      <c r="E7" s="89"/>
      <c r="F7" s="89"/>
      <c r="G7" s="124"/>
      <c r="H7" s="125"/>
      <c r="I7" s="125"/>
      <c r="J7" s="126"/>
    </row>
    <row r="8" spans="3:10" ht="18.75" x14ac:dyDescent="0.3">
      <c r="C8" s="88" t="s">
        <v>203</v>
      </c>
      <c r="D8" s="89"/>
      <c r="E8" s="89"/>
      <c r="F8" s="89"/>
      <c r="G8" s="124"/>
      <c r="H8" s="125"/>
      <c r="I8" s="125"/>
      <c r="J8" s="126"/>
    </row>
    <row r="9" spans="3:10" ht="18.75" x14ac:dyDescent="0.3">
      <c r="C9" s="88" t="s">
        <v>204</v>
      </c>
      <c r="D9" s="89"/>
      <c r="E9" s="89"/>
      <c r="F9" s="89"/>
      <c r="G9" s="124"/>
      <c r="H9" s="125"/>
      <c r="I9" s="125"/>
      <c r="J9" s="126"/>
    </row>
    <row r="10" spans="3:10" ht="18.75" x14ac:dyDescent="0.3">
      <c r="C10" s="88" t="s">
        <v>205</v>
      </c>
      <c r="D10" s="89"/>
      <c r="E10" s="89"/>
      <c r="F10" s="89"/>
      <c r="G10" s="124"/>
      <c r="H10" s="125"/>
      <c r="I10" s="125"/>
      <c r="J10" s="126"/>
    </row>
    <row r="11" spans="3:10" ht="18.75" x14ac:dyDescent="0.3">
      <c r="C11" s="88" t="s">
        <v>206</v>
      </c>
      <c r="D11" s="89"/>
      <c r="E11" s="89"/>
      <c r="F11" s="89"/>
      <c r="G11" s="124"/>
      <c r="H11" s="125"/>
      <c r="I11" s="125"/>
      <c r="J11" s="126"/>
    </row>
    <row r="12" spans="3:10" ht="18.75" x14ac:dyDescent="0.3">
      <c r="C12" s="88" t="s">
        <v>207</v>
      </c>
      <c r="D12" s="89"/>
      <c r="E12" s="89"/>
      <c r="F12" s="89"/>
      <c r="G12" s="124"/>
      <c r="H12" s="125"/>
      <c r="I12" s="125"/>
      <c r="J12" s="126"/>
    </row>
    <row r="13" spans="3:10" ht="18.75" x14ac:dyDescent="0.3">
      <c r="C13" s="88" t="s">
        <v>208</v>
      </c>
      <c r="D13" s="89"/>
      <c r="E13" s="89"/>
      <c r="F13" s="89"/>
      <c r="G13" s="124"/>
      <c r="H13" s="125"/>
      <c r="I13" s="125"/>
      <c r="J13" s="126"/>
    </row>
    <row r="14" spans="3:10" ht="18.75" x14ac:dyDescent="0.3">
      <c r="C14" s="88" t="s">
        <v>209</v>
      </c>
      <c r="D14" s="89"/>
      <c r="E14" s="89"/>
      <c r="F14" s="89"/>
      <c r="G14" s="124"/>
      <c r="H14" s="125"/>
      <c r="I14" s="125"/>
      <c r="J14" s="126"/>
    </row>
    <row r="15" spans="3:10" ht="18.75" x14ac:dyDescent="0.3">
      <c r="C15" s="85"/>
      <c r="D15" s="85"/>
      <c r="E15" s="86"/>
      <c r="F15" s="85"/>
    </row>
    <row r="17" spans="3:10" ht="47.25" x14ac:dyDescent="0.25">
      <c r="C17" s="38" t="s">
        <v>1</v>
      </c>
      <c r="D17" s="38" t="s">
        <v>2</v>
      </c>
      <c r="E17" s="38" t="s">
        <v>40</v>
      </c>
      <c r="F17" s="44" t="s">
        <v>193</v>
      </c>
      <c r="G17" s="121" t="s">
        <v>106</v>
      </c>
      <c r="H17" s="38" t="s">
        <v>191</v>
      </c>
      <c r="I17" s="123" t="s">
        <v>211</v>
      </c>
      <c r="J17" s="122" t="s">
        <v>210</v>
      </c>
    </row>
    <row r="18" spans="3:10" x14ac:dyDescent="0.25">
      <c r="C18" s="45"/>
      <c r="D18" s="38" t="s">
        <v>0</v>
      </c>
      <c r="E18" s="43"/>
      <c r="F18" s="46"/>
      <c r="G18" s="44"/>
      <c r="H18" s="48"/>
      <c r="I18" s="48"/>
      <c r="J18" s="48"/>
    </row>
    <row r="19" spans="3:10" ht="267.75" x14ac:dyDescent="0.25">
      <c r="C19" s="57">
        <v>1</v>
      </c>
      <c r="D19" s="58" t="s">
        <v>107</v>
      </c>
      <c r="E19" s="59" t="s">
        <v>192</v>
      </c>
      <c r="F19" s="57">
        <f>АГРОЛИПЕЦК!G6+'Касторное АИ'!G6+'Моршанск АИ'!G6+'Дмитриев АИ'!G6+'Сосновка АИ'!G6+'Данков АИ'!G6+'Долгоруково АИ'!G6+'Даниловка АИ'!G6+'Елань АИ'!G6+'Городище АИ'!G6+'Приволжское АИ'!G6+'Становое АИ'!G6+Агротерминал!G6+'Лебедянский эл.'!G6+'Новохоперский Эл.'!G6+'Кшенский эл.'!G6+'Моршанский Эл.'!G6+'Ракша эл.'!G6+'Лев толстой ХПП'!G6+НБС!G6+'Руднянский эл'!G6+'Еланский эл.'!G6+'Новохоперск АИ'!G6+'Политово ХПП'!G6+Усмань!G6+Норма!F6+Милк!F6</f>
        <v>2210</v>
      </c>
      <c r="G19" s="60"/>
      <c r="H19" s="61">
        <f>G19*F19</f>
        <v>0</v>
      </c>
      <c r="I19" s="61"/>
      <c r="J19" s="48"/>
    </row>
    <row r="20" spans="3:10" ht="189" x14ac:dyDescent="0.25">
      <c r="C20" s="44">
        <v>2</v>
      </c>
      <c r="D20" s="9" t="s">
        <v>149</v>
      </c>
      <c r="E20" s="49" t="s">
        <v>188</v>
      </c>
      <c r="F20" s="57">
        <f>АГРОЛИПЕЦК!G7+'Касторное АИ'!G7+'Моршанск АИ'!G7+'Дмитриев АИ'!G7+'Сосновка АИ'!G7+'Данков АИ'!G7+'Долгоруково АИ'!G7+'Даниловка АИ'!G7+'Елань АИ'!G7+'Городище АИ'!G7+'Приволжское АИ'!G7+'Становое АИ'!G7+Агротерминал!G7+'Лебедянский эл.'!G7+'Новохоперский Эл.'!G7+'Кшенский эл.'!G7+'Моршанский Эл.'!G7+'Ракша эл.'!G7+'Лев толстой ХПП'!G7+НБС!G7+'Руднянский эл'!G7+'Еланский эл.'!G7+'Новохоперск АИ'!G7+'Политово ХПП'!G7+Усмань!G7+Норма!F7+Милк!F7</f>
        <v>157</v>
      </c>
      <c r="G20" s="50"/>
      <c r="H20" s="51">
        <f>G20*F20</f>
        <v>0</v>
      </c>
      <c r="I20" s="51"/>
      <c r="J20" s="48"/>
    </row>
    <row r="21" spans="3:10" ht="47.25" x14ac:dyDescent="0.25">
      <c r="C21" s="44">
        <v>3</v>
      </c>
      <c r="D21" s="39" t="s">
        <v>108</v>
      </c>
      <c r="E21" s="52" t="s">
        <v>144</v>
      </c>
      <c r="F21" s="57">
        <f>АГРОЛИПЕЦК!G8+'Касторное АИ'!G8+'Моршанск АИ'!G8+'Дмитриев АИ'!G8+'Сосновка АИ'!G8+'Данков АИ'!G8+'Долгоруково АИ'!G8+'Даниловка АИ'!G8+'Елань АИ'!G8+'Городище АИ'!G8+'Приволжское АИ'!G8+'Становое АИ'!G8+Агротерминал!G8+'Лебедянский эл.'!G8+'Новохоперский Эл.'!G8+'Кшенский эл.'!G8+'Моршанский Эл.'!G8+'Ракша эл.'!G8+'Лев толстой ХПП'!G8+НБС!G8+'Руднянский эл'!G8+'Еланский эл.'!G8+'Новохоперск АИ'!G8+'Политово ХПП'!G8+Усмань!G8+Норма!F8+Милк!F8</f>
        <v>486</v>
      </c>
      <c r="G21" s="53"/>
      <c r="H21" s="51">
        <f>G21*F21</f>
        <v>0</v>
      </c>
      <c r="I21" s="51"/>
      <c r="J21" s="48"/>
    </row>
    <row r="22" spans="3:10" ht="126" x14ac:dyDescent="0.25">
      <c r="C22" s="57">
        <v>4</v>
      </c>
      <c r="D22" s="58" t="s">
        <v>109</v>
      </c>
      <c r="E22" s="62" t="s">
        <v>145</v>
      </c>
      <c r="F22" s="57">
        <f>АГРОЛИПЕЦК!G9+'Касторное АИ'!G9+'Моршанск АИ'!G9+'Дмитриев АИ'!G9+'Сосновка АИ'!G9+'Данков АИ'!G9+'Долгоруково АИ'!G9+'Даниловка АИ'!G9+'Елань АИ'!G9+'Городище АИ'!G9+'Приволжское АИ'!G9+'Становое АИ'!G9+Агротерминал!G9+'Лебедянский эл.'!G9+'Новохоперский Эл.'!G9+'Кшенский эл.'!G9+'Моршанский Эл.'!G9+'Ракша эл.'!G9+'Лев толстой ХПП'!G9+НБС!G9+'Руднянский эл'!G9+'Еланский эл.'!G9+'Новохоперск АИ'!G9+'Политово ХПП'!G9+Усмань!G9+Норма!F9+Милк!F9</f>
        <v>116</v>
      </c>
      <c r="G22" s="63"/>
      <c r="H22" s="61">
        <f>G22*F22</f>
        <v>0</v>
      </c>
      <c r="I22" s="61"/>
      <c r="J22" s="48"/>
    </row>
    <row r="23" spans="3:10" ht="220.5" x14ac:dyDescent="0.25">
      <c r="C23" s="57">
        <v>5</v>
      </c>
      <c r="D23" s="64" t="s">
        <v>110</v>
      </c>
      <c r="E23" s="65" t="s">
        <v>146</v>
      </c>
      <c r="F23" s="57">
        <f>АГРОЛИПЕЦК!G10+'Касторное АИ'!G10+'Моршанск АИ'!G10+'Дмитриев АИ'!G10+'Сосновка АИ'!G10+'Данков АИ'!G10+'Долгоруково АИ'!G10+'Даниловка АИ'!G10+'Елань АИ'!G10+'Городище АИ'!G10+'Приволжское АИ'!G10+'Становое АИ'!G10+Агротерминал!G10+'Лебедянский эл.'!G10+'Новохоперский Эл.'!G10+'Кшенский эл.'!G10+'Моршанский Эл.'!G10+'Ракша эл.'!G10+'Лев толстой ХПП'!G10+НБС!G10+'Руднянский эл'!G10+'Еланский эл.'!G10+'Новохоперск АИ'!G10+'Политово ХПП'!G10+Усмань!G10+Норма!F10+Милк!F10</f>
        <v>36</v>
      </c>
      <c r="G23" s="60"/>
      <c r="H23" s="61">
        <f>G23*F23</f>
        <v>0</v>
      </c>
      <c r="I23" s="61"/>
      <c r="J23" s="48"/>
    </row>
    <row r="24" spans="3:10" ht="299.25" x14ac:dyDescent="0.25">
      <c r="C24" s="57">
        <v>6</v>
      </c>
      <c r="D24" s="9" t="s">
        <v>4</v>
      </c>
      <c r="E24" s="66" t="s">
        <v>147</v>
      </c>
      <c r="F24" s="57">
        <f>АГРОЛИПЕЦК!G11+'Касторное АИ'!G11+'Моршанск АИ'!G11+'Дмитриев АИ'!G11+'Сосновка АИ'!G11+'Данков АИ'!G11+'Долгоруково АИ'!G11+'Даниловка АИ'!G11+'Елань АИ'!G11+'Городище АИ'!G11+'Приволжское АИ'!G11+'Становое АИ'!G11+Агротерминал!G11+'Лебедянский эл.'!G11+'Новохоперский Эл.'!G11+'Кшенский эл.'!G11+'Моршанский Эл.'!G11+'Ракша эл.'!G11+'Лев толстой ХПП'!G11+НБС!G11+'Руднянский эл'!G11+'Еланский эл.'!G11+'Новохоперск АИ'!G11+'Политово ХПП'!G11+Усмань!G11+Норма!F11+Милк!F11</f>
        <v>43</v>
      </c>
      <c r="G24" s="60"/>
      <c r="H24" s="61">
        <f>G24*F24</f>
        <v>0</v>
      </c>
      <c r="I24" s="61"/>
      <c r="J24" s="48"/>
    </row>
    <row r="25" spans="3:10" ht="220.5" x14ac:dyDescent="0.25">
      <c r="C25" s="57">
        <v>7</v>
      </c>
      <c r="D25" s="58" t="s">
        <v>3</v>
      </c>
      <c r="E25" s="67" t="s">
        <v>148</v>
      </c>
      <c r="F25" s="57">
        <f>АГРОЛИПЕЦК!G12+'Касторное АИ'!G12+'Моршанск АИ'!G12+'Дмитриев АИ'!G12+'Сосновка АИ'!G12+'Данков АИ'!G12+'Долгоруково АИ'!G12+'Даниловка АИ'!G12+'Елань АИ'!G12+'Городище АИ'!G12+'Приволжское АИ'!G12+'Становое АИ'!G12+Агротерминал!G12+'Лебедянский эл.'!G12+'Новохоперский Эл.'!G12+'Кшенский эл.'!G12+'Моршанский Эл.'!G12+'Ракша эл.'!G12+'Лев толстой ХПП'!G12+НБС!G12+'Руднянский эл'!G12+'Еланский эл.'!G12+'Новохоперск АИ'!G12+'Политово ХПП'!G12+Усмань!G12+Норма!F12+Милк!F12</f>
        <v>10</v>
      </c>
      <c r="G25" s="60"/>
      <c r="H25" s="61">
        <f>G25*F25</f>
        <v>0</v>
      </c>
      <c r="I25" s="61"/>
      <c r="J25" s="48"/>
    </row>
    <row r="26" spans="3:10" ht="126" x14ac:dyDescent="0.25">
      <c r="C26" s="44">
        <v>8</v>
      </c>
      <c r="D26" s="39" t="s">
        <v>112</v>
      </c>
      <c r="E26" s="52" t="s">
        <v>44</v>
      </c>
      <c r="F26" s="57">
        <f>АГРОЛИПЕЦК!G13+'Касторное АИ'!G13+'Моршанск АИ'!G13+'Дмитриев АИ'!G13+'Сосновка АИ'!G13+'Данков АИ'!G13+'Долгоруково АИ'!G13+'Даниловка АИ'!G13+'Елань АИ'!G13+'Городище АИ'!G13+'Приволжское АИ'!G13+'Становое АИ'!G13+Агротерминал!G13+'Лебедянский эл.'!G13+'Новохоперский Эл.'!G13+'Кшенский эл.'!G13+'Моршанский Эл.'!G13+'Ракша эл.'!G13+'Лев толстой ХПП'!G13+НБС!G13+'Руднянский эл'!G13+'Еланский эл.'!G13+'Новохоперск АИ'!G13+'Политово ХПП'!G13+Усмань!G13+Норма!F13+Милк!F13</f>
        <v>681</v>
      </c>
      <c r="G26" s="53"/>
      <c r="H26" s="51">
        <f>G26*F26</f>
        <v>0</v>
      </c>
      <c r="I26" s="51"/>
      <c r="J26" s="48"/>
    </row>
    <row r="27" spans="3:10" ht="78.75" x14ac:dyDescent="0.25">
      <c r="C27" s="57">
        <v>9</v>
      </c>
      <c r="D27" s="58" t="s">
        <v>7</v>
      </c>
      <c r="E27" s="66" t="s">
        <v>43</v>
      </c>
      <c r="F27" s="57">
        <f>АГРОЛИПЕЦК!G14+'Касторное АИ'!G14+'Моршанск АИ'!G14+'Дмитриев АИ'!G14+'Сосновка АИ'!G14+'Данков АИ'!G14+'Долгоруково АИ'!G14+'Даниловка АИ'!G14+'Елань АИ'!G14+'Городище АИ'!G14+'Приволжское АИ'!G14+'Становое АИ'!G14+Агротерминал!G14+'Лебедянский эл.'!G14+'Новохоперский Эл.'!G14+'Кшенский эл.'!G14+'Моршанский Эл.'!G14+'Ракша эл.'!G14+'Лев толстой ХПП'!G14+НБС!G14+'Руднянский эл'!G14+'Еланский эл.'!G14+'Новохоперск АИ'!G14+'Политово ХПП'!G14+Усмань!G14+Норма!F14+Милк!F14</f>
        <v>9</v>
      </c>
      <c r="G27" s="63"/>
      <c r="H27" s="61">
        <f>G27*F27</f>
        <v>0</v>
      </c>
      <c r="I27" s="61"/>
      <c r="J27" s="48"/>
    </row>
    <row r="28" spans="3:10" ht="110.25" x14ac:dyDescent="0.25">
      <c r="C28" s="57">
        <v>10</v>
      </c>
      <c r="D28" s="64" t="s">
        <v>5</v>
      </c>
      <c r="E28" s="62" t="s">
        <v>151</v>
      </c>
      <c r="F28" s="57">
        <f>АГРОЛИПЕЦК!G15+'Касторное АИ'!G15+'Моршанск АИ'!G15+'Дмитриев АИ'!G15+'Сосновка АИ'!G15+'Данков АИ'!G15+'Долгоруково АИ'!G15+'Даниловка АИ'!G15+'Елань АИ'!G15+'Городище АИ'!G15+'Приволжское АИ'!G15+'Становое АИ'!G15+Агротерминал!G15+'Лебедянский эл.'!G15+'Новохоперский Эл.'!G15+'Кшенский эл.'!G15+'Моршанский Эл.'!G15+'Ракша эл.'!G15+'Лев толстой ХПП'!G15+НБС!G15+'Руднянский эл'!G15+'Еланский эл.'!G15+'Новохоперск АИ'!G15+'Политово ХПП'!G15+Усмань!G15+Норма!F15+Милк!F15</f>
        <v>6</v>
      </c>
      <c r="G28" s="63"/>
      <c r="H28" s="61">
        <f>G28*F28</f>
        <v>0</v>
      </c>
      <c r="I28" s="61"/>
      <c r="J28" s="48"/>
    </row>
    <row r="29" spans="3:10" ht="126" x14ac:dyDescent="0.25">
      <c r="C29" s="44">
        <v>11</v>
      </c>
      <c r="D29" s="2" t="s">
        <v>141</v>
      </c>
      <c r="E29" s="41" t="s">
        <v>113</v>
      </c>
      <c r="F29" s="57">
        <f>АГРОЛИПЕЦК!G16+'Касторное АИ'!G16+'Моршанск АИ'!G16+'Дмитриев АИ'!G16+'Сосновка АИ'!G16+'Данков АИ'!G16+'Долгоруково АИ'!G16+'Даниловка АИ'!G16+'Елань АИ'!G16+'Городище АИ'!G16+'Приволжское АИ'!G16+'Становое АИ'!G16+Агротерминал!G16+'Лебедянский эл.'!G16+'Новохоперский Эл.'!G16+'Кшенский эл.'!G16+'Моршанский Эл.'!G16+'Ракша эл.'!G16+'Лев толстой ХПП'!G16+НБС!G16+'Руднянский эл'!G16+'Еланский эл.'!G16+'Новохоперск АИ'!G16+'Политово ХПП'!G16+Усмань!G16+Норма!F16+Милк!F16</f>
        <v>38</v>
      </c>
      <c r="G29" s="53"/>
      <c r="H29" s="51">
        <f>G29*F29</f>
        <v>0</v>
      </c>
      <c r="I29" s="51"/>
      <c r="J29" s="48"/>
    </row>
    <row r="30" spans="3:10" ht="63" x14ac:dyDescent="0.25">
      <c r="C30" s="57">
        <v>12</v>
      </c>
      <c r="D30" s="58" t="s">
        <v>25</v>
      </c>
      <c r="E30" s="62" t="s">
        <v>152</v>
      </c>
      <c r="F30" s="57">
        <f>АГРОЛИПЕЦК!G17+'Касторное АИ'!G17+'Моршанск АИ'!G17+'Дмитриев АИ'!G17+'Сосновка АИ'!G17+'Данков АИ'!G17+'Долгоруково АИ'!G17+'Даниловка АИ'!G17+'Елань АИ'!G17+'Городище АИ'!G17+'Приволжское АИ'!G17+'Становое АИ'!G17+Агротерминал!G17+'Лебедянский эл.'!G17+'Новохоперский Эл.'!G17+'Кшенский эл.'!G17+'Моршанский Эл.'!G17+'Ракша эл.'!G17+'Лев толстой ХПП'!G17+НБС!G17+'Руднянский эл'!G17+'Еланский эл.'!G17+'Новохоперск АИ'!G17+'Политово ХПП'!G17+Усмань!G17+Норма!F17+Милк!F17</f>
        <v>151</v>
      </c>
      <c r="G30" s="63"/>
      <c r="H30" s="61">
        <f>G30*F30</f>
        <v>0</v>
      </c>
      <c r="I30" s="61"/>
      <c r="J30" s="48"/>
    </row>
    <row r="31" spans="3:10" ht="47.25" x14ac:dyDescent="0.25">
      <c r="C31" s="44">
        <v>13</v>
      </c>
      <c r="D31" s="40" t="s">
        <v>26</v>
      </c>
      <c r="E31" s="52" t="s">
        <v>153</v>
      </c>
      <c r="F31" s="57">
        <f>АГРОЛИПЕЦК!G18+'Касторное АИ'!G18+'Моршанск АИ'!G18+'Дмитриев АИ'!G18+'Сосновка АИ'!G18+'Данков АИ'!G18+'Долгоруково АИ'!G18+'Даниловка АИ'!G18+'Елань АИ'!G18+'Городище АИ'!G18+'Приволжское АИ'!G18+'Становое АИ'!G18+Агротерминал!G18+'Лебедянский эл.'!G18+'Новохоперский Эл.'!G18+'Кшенский эл.'!G18+'Моршанский Эл.'!G18+'Ракша эл.'!G18+'Лев толстой ХПП'!G18+НБС!G18+'Руднянский эл'!G18+'Еланский эл.'!G18+'Новохоперск АИ'!G18+'Политово ХПП'!G18+Усмань!G18+Норма!F18+Милк!F18</f>
        <v>10</v>
      </c>
      <c r="G31" s="53"/>
      <c r="H31" s="51">
        <f>G31*F31</f>
        <v>0</v>
      </c>
      <c r="I31" s="51"/>
      <c r="J31" s="48"/>
    </row>
    <row r="32" spans="3:10" x14ac:dyDescent="0.25">
      <c r="C32" s="91" t="s">
        <v>114</v>
      </c>
      <c r="D32" s="91"/>
      <c r="E32" s="46"/>
      <c r="F32" s="57">
        <f>АГРОЛИПЕЦК!G19+'Касторное АИ'!G19+'Моршанск АИ'!G19+'Дмитриев АИ'!G19+'Сосновка АИ'!G19+'Данков АИ'!G19+'Долгоруково АИ'!G19+'Даниловка АИ'!G19+'Елань АИ'!G19+'Городище АИ'!G19+'Приволжское АИ'!G19+'Становое АИ'!G19+Агротерминал!G19+'Лебедянский эл.'!G19+'Новохоперский Эл.'!G19+'Кшенский эл.'!G19+'Моршанский Эл.'!G19+'Ракша эл.'!G19+'Лев толстой ХПП'!G19+НБС!G19+'Руднянский эл'!G19+'Еланский эл.'!G19+'Новохоперск АИ'!G19+'Политово ХПП'!G19+Усмань!G19+Норма!F19+Милк!F19</f>
        <v>0</v>
      </c>
      <c r="G32" s="50"/>
      <c r="H32" s="51"/>
      <c r="I32" s="51"/>
      <c r="J32" s="48"/>
    </row>
    <row r="33" spans="3:10" ht="283.5" x14ac:dyDescent="0.25">
      <c r="C33" s="57">
        <v>14</v>
      </c>
      <c r="D33" s="64" t="s">
        <v>115</v>
      </c>
      <c r="E33" s="65" t="s">
        <v>154</v>
      </c>
      <c r="F33" s="57">
        <f>АГРОЛИПЕЦК!G20+'Касторное АИ'!G20+'Моршанск АИ'!G20+'Дмитриев АИ'!G20+'Сосновка АИ'!G20+'Данков АИ'!G20+'Долгоруково АИ'!G20+'Даниловка АИ'!G20+'Елань АИ'!G20+'Городище АИ'!G20+'Приволжское АИ'!G20+'Становое АИ'!G20+Агротерминал!G20+'Лебедянский эл.'!G20+'Новохоперский Эл.'!G20+'Кшенский эл.'!G20+'Моршанский Эл.'!G20+'Ракша эл.'!G20+'Лев толстой ХПП'!G20+НБС!G20+'Руднянский эл'!G20+'Еланский эл.'!G20+'Новохоперск АИ'!G20+'Политово ХПП'!G20+Усмань!G20+Норма!F20+Милк!F20</f>
        <v>937</v>
      </c>
      <c r="G33" s="60"/>
      <c r="H33" s="61">
        <f>G33*F33</f>
        <v>0</v>
      </c>
      <c r="I33" s="61"/>
      <c r="J33" s="48"/>
    </row>
    <row r="34" spans="3:10" ht="189" x14ac:dyDescent="0.25">
      <c r="C34" s="44">
        <v>15</v>
      </c>
      <c r="D34" s="39" t="s">
        <v>45</v>
      </c>
      <c r="E34" s="41" t="s">
        <v>155</v>
      </c>
      <c r="F34" s="57">
        <f>АГРОЛИПЕЦК!G21+'Касторное АИ'!G21+'Моршанск АИ'!G21+'Дмитриев АИ'!G21+'Сосновка АИ'!G21+'Данков АИ'!G21+'Долгоруково АИ'!G21+'Даниловка АИ'!G21+'Елань АИ'!G21+'Городище АИ'!G21+'Приволжское АИ'!G21+'Становое АИ'!G21+Агротерминал!G21+'Лебедянский эл.'!G21+'Новохоперский Эл.'!G21+'Кшенский эл.'!G21+'Моршанский Эл.'!G21+'Ракша эл.'!G21+'Лев толстой ХПП'!G21+НБС!G21+'Руднянский эл'!G21+'Еланский эл.'!G21+'Новохоперск АИ'!G21+'Политово ХПП'!G21+Усмань!G21+Норма!F21+Милк!F21</f>
        <v>22</v>
      </c>
      <c r="G34" s="50"/>
      <c r="H34" s="51">
        <f>G34*F34</f>
        <v>0</v>
      </c>
      <c r="I34" s="51"/>
      <c r="J34" s="48"/>
    </row>
    <row r="35" spans="3:10" ht="141.75" x14ac:dyDescent="0.25">
      <c r="C35" s="57">
        <v>16</v>
      </c>
      <c r="D35" s="58" t="s">
        <v>8</v>
      </c>
      <c r="E35" s="58" t="s">
        <v>156</v>
      </c>
      <c r="F35" s="57">
        <f>АГРОЛИПЕЦК!G22+'Касторное АИ'!G22+'Моршанск АИ'!G22+'Дмитриев АИ'!G22+'Сосновка АИ'!G22+'Данков АИ'!G22+'Долгоруково АИ'!G22+'Даниловка АИ'!G22+'Елань АИ'!G22+'Городище АИ'!G22+'Приволжское АИ'!G22+'Становое АИ'!G22+Агротерминал!G22+'Лебедянский эл.'!G22+'Новохоперский Эл.'!G22+'Кшенский эл.'!G22+'Моршанский Эл.'!G22+'Ракша эл.'!G22+'Лев толстой ХПП'!G22+НБС!G22+'Руднянский эл'!G22+'Еланский эл.'!G22+'Новохоперск АИ'!G22+'Политово ХПП'!G22+Усмань!G22+Норма!F22+Милк!F22</f>
        <v>27</v>
      </c>
      <c r="G35" s="60"/>
      <c r="H35" s="61">
        <f>G35*F35</f>
        <v>0</v>
      </c>
      <c r="I35" s="61"/>
      <c r="J35" s="48"/>
    </row>
    <row r="36" spans="3:10" x14ac:dyDescent="0.25">
      <c r="C36" s="92" t="s">
        <v>116</v>
      </c>
      <c r="D36" s="92"/>
      <c r="E36" s="38"/>
      <c r="F36" s="57">
        <f>АГРОЛИПЕЦК!G23+'Касторное АИ'!G23+'Моршанск АИ'!G23+'Дмитриев АИ'!G23+'Сосновка АИ'!G23+'Данков АИ'!G23+'Долгоруково АИ'!G23+'Даниловка АИ'!G23+'Елань АИ'!G23+'Городище АИ'!G23+'Приволжское АИ'!G23+'Становое АИ'!G23+Агротерминал!G23+'Лебедянский эл.'!G23+'Новохоперский Эл.'!G23+'Кшенский эл.'!G23+'Моршанский Эл.'!G23+'Ракша эл.'!G23+'Лев толстой ХПП'!G23+НБС!G23+'Руднянский эл'!G23+'Еланский эл.'!G23+'Новохоперск АИ'!G23+'Политово ХПП'!G23+Усмань!G23+Норма!F23+Милк!F23</f>
        <v>0</v>
      </c>
      <c r="G36" s="53"/>
      <c r="H36" s="51"/>
      <c r="I36" s="51"/>
      <c r="J36" s="48"/>
    </row>
    <row r="37" spans="3:10" ht="236.25" x14ac:dyDescent="0.25">
      <c r="C37" s="57">
        <v>17</v>
      </c>
      <c r="D37" s="64" t="s">
        <v>117</v>
      </c>
      <c r="E37" s="65" t="s">
        <v>162</v>
      </c>
      <c r="F37" s="57">
        <f>АГРОЛИПЕЦК!G24+'Касторное АИ'!G24+'Моршанск АИ'!G24+'Дмитриев АИ'!G24+'Сосновка АИ'!G24+'Данков АИ'!G24+'Долгоруково АИ'!G24+'Даниловка АИ'!G24+'Елань АИ'!G24+'Городище АИ'!G24+'Приволжское АИ'!G24+'Становое АИ'!G24+Агротерминал!G24+'Лебедянский эл.'!G24+'Новохоперский Эл.'!G24+'Кшенский эл.'!G24+'Моршанский Эл.'!G24+'Ракша эл.'!G24+'Лев толстой ХПП'!G24+НБС!G24+'Руднянский эл'!G24+'Еланский эл.'!G24+'Новохоперск АИ'!G24+'Политово ХПП'!G24+Усмань!G24+Норма!F24+Милк!F24</f>
        <v>1887</v>
      </c>
      <c r="G37" s="60"/>
      <c r="H37" s="61">
        <f>G37*F37</f>
        <v>0</v>
      </c>
      <c r="I37" s="61"/>
      <c r="J37" s="48"/>
    </row>
    <row r="38" spans="3:10" ht="63" x14ac:dyDescent="0.25">
      <c r="C38" s="44">
        <v>18</v>
      </c>
      <c r="D38" s="26" t="s">
        <v>150</v>
      </c>
      <c r="E38" s="41" t="s">
        <v>161</v>
      </c>
      <c r="F38" s="57">
        <f>АГРОЛИПЕЦК!G25+'Касторное АИ'!G25+'Моршанск АИ'!G25+'Дмитриев АИ'!G25+'Сосновка АИ'!G25+'Данков АИ'!G25+'Долгоруково АИ'!G25+'Даниловка АИ'!G25+'Елань АИ'!G25+'Городище АИ'!G25+'Приволжское АИ'!G25+'Становое АИ'!G25+Агротерминал!G25+'Лебедянский эл.'!G25+'Новохоперский Эл.'!G25+'Кшенский эл.'!G25+'Моршанский Эл.'!G25+'Ракша эл.'!G25+'Лев толстой ХПП'!G25+НБС!G25+'Руднянский эл'!G25+'Еланский эл.'!G25+'Новохоперск АИ'!G25+'Политово ХПП'!G25+Усмань!G25+Норма!F25+Милк!F25</f>
        <v>157</v>
      </c>
      <c r="G38" s="53"/>
      <c r="H38" s="51">
        <f>G38*F38</f>
        <v>0</v>
      </c>
      <c r="I38" s="51"/>
      <c r="J38" s="48"/>
    </row>
    <row r="39" spans="3:10" ht="141.75" x14ac:dyDescent="0.25">
      <c r="C39" s="57">
        <v>19</v>
      </c>
      <c r="D39" s="58" t="s">
        <v>119</v>
      </c>
      <c r="E39" s="62" t="s">
        <v>157</v>
      </c>
      <c r="F39" s="57">
        <f>АГРОЛИПЕЦК!G26+'Касторное АИ'!G26+'Моршанск АИ'!G26+'Дмитриев АИ'!G26+'Сосновка АИ'!G26+'Данков АИ'!G26+'Долгоруково АИ'!G26+'Даниловка АИ'!G26+'Елань АИ'!G26+'Городище АИ'!G26+'Приволжское АИ'!G26+'Становое АИ'!G26+Агротерминал!G26+'Лебедянский эл.'!G26+'Новохоперский Эл.'!G26+'Кшенский эл.'!G26+'Моршанский Эл.'!G26+'Ракша эл.'!G26+'Лев толстой ХПП'!G26+НБС!G26+'Руднянский эл'!G26+'Еланский эл.'!G26+'Новохоперск АИ'!G26+'Политово ХПП'!G26+Усмань!G26+Норма!F26+Милк!F26</f>
        <v>25</v>
      </c>
      <c r="G39" s="60"/>
      <c r="H39" s="61">
        <f>G39*F39</f>
        <v>0</v>
      </c>
      <c r="I39" s="61"/>
      <c r="J39" s="48"/>
    </row>
    <row r="40" spans="3:10" ht="150" customHeight="1" x14ac:dyDescent="0.25">
      <c r="C40" s="57">
        <v>20</v>
      </c>
      <c r="D40" s="58" t="s">
        <v>120</v>
      </c>
      <c r="E40" s="62" t="s">
        <v>158</v>
      </c>
      <c r="F40" s="57">
        <f>АГРОЛИПЕЦК!G27+'Касторное АИ'!G27+'Моршанск АИ'!G27+'Дмитриев АИ'!G27+'Сосновка АИ'!G27+'Данков АИ'!G27+'Долгоруково АИ'!G27+'Даниловка АИ'!G27+'Елань АИ'!G27+'Городище АИ'!G27+'Приволжское АИ'!G27+'Становое АИ'!G27+Агротерминал!G27+'Лебедянский эл.'!G27+'Новохоперский Эл.'!G27+'Кшенский эл.'!G27+'Моршанский Эл.'!G27+'Ракша эл.'!G27+'Лев толстой ХПП'!G27+НБС!G27+'Руднянский эл'!G27+'Еланский эл.'!G27+'Новохоперск АИ'!G27+'Политово ХПП'!G27+Усмань!G27+Норма!F27+Милк!F27</f>
        <v>33</v>
      </c>
      <c r="G40" s="60"/>
      <c r="H40" s="61">
        <f>G40*F40</f>
        <v>0</v>
      </c>
      <c r="I40" s="61"/>
      <c r="J40" s="48"/>
    </row>
    <row r="41" spans="3:10" ht="141.75" x14ac:dyDescent="0.25">
      <c r="C41" s="57">
        <v>21</v>
      </c>
      <c r="D41" s="58" t="s">
        <v>121</v>
      </c>
      <c r="E41" s="68" t="s">
        <v>163</v>
      </c>
      <c r="F41" s="57">
        <f>АГРОЛИПЕЦК!G28+'Касторное АИ'!G28+'Моршанск АИ'!G28+'Дмитриев АИ'!G28+'Сосновка АИ'!G28+'Данков АИ'!G28+'Долгоруково АИ'!G28+'Даниловка АИ'!G28+'Елань АИ'!G28+'Городище АИ'!G28+'Приволжское АИ'!G28+'Становое АИ'!G28+Агротерминал!G28+'Лебедянский эл.'!G28+'Новохоперский Эл.'!G28+'Кшенский эл.'!G28+'Моршанский Эл.'!G28+'Ракша эл.'!G28+'Лев толстой ХПП'!G28+НБС!G28+'Руднянский эл'!G28+'Еланский эл.'!G28+'Новохоперск АИ'!G28+'Политово ХПП'!G28+Усмань!G28+Норма!F28+Милк!F28</f>
        <v>44</v>
      </c>
      <c r="G41" s="60"/>
      <c r="H41" s="61">
        <f>G41*F41</f>
        <v>0</v>
      </c>
      <c r="I41" s="61"/>
      <c r="J41" s="48"/>
    </row>
    <row r="42" spans="3:10" ht="141.75" x14ac:dyDescent="0.25">
      <c r="C42" s="57">
        <v>22</v>
      </c>
      <c r="D42" s="64" t="s">
        <v>118</v>
      </c>
      <c r="E42" s="62" t="s">
        <v>164</v>
      </c>
      <c r="F42" s="57">
        <f>АГРОЛИПЕЦК!G29+'Касторное АИ'!G29+'Моршанск АИ'!G29+'Дмитриев АИ'!G29+'Сосновка АИ'!G29+'Данков АИ'!G29+'Долгоруково АИ'!G29+'Даниловка АИ'!G29+'Елань АИ'!G29+'Городище АИ'!G29+'Приволжское АИ'!G29+'Становое АИ'!G29+Агротерминал!G29+'Лебедянский эл.'!G29+'Новохоперский Эл.'!G29+'Кшенский эл.'!G29+'Моршанский Эл.'!G29+'Ракша эл.'!G29+'Лев толстой ХПП'!G29+НБС!G29+'Руднянский эл'!G29+'Еланский эл.'!G29+'Новохоперск АИ'!G29+'Политово ХПП'!G29+Усмань!G29+Норма!F29+Милк!F29</f>
        <v>338</v>
      </c>
      <c r="G42" s="60"/>
      <c r="H42" s="61">
        <f>G42*F42</f>
        <v>0</v>
      </c>
      <c r="I42" s="61"/>
      <c r="J42" s="48"/>
    </row>
    <row r="43" spans="3:10" ht="47.25" x14ac:dyDescent="0.25">
      <c r="C43" s="44">
        <v>23</v>
      </c>
      <c r="D43" s="2" t="s">
        <v>10</v>
      </c>
      <c r="E43" s="52" t="s">
        <v>49</v>
      </c>
      <c r="F43" s="57">
        <f>АГРОЛИПЕЦК!G30+'Касторное АИ'!G30+'Моршанск АИ'!G30+'Дмитриев АИ'!G30+'Сосновка АИ'!G30+'Данков АИ'!G30+'Долгоруково АИ'!G30+'Даниловка АИ'!G30+'Елань АИ'!G30+'Городище АИ'!G30+'Приволжское АИ'!G30+'Становое АИ'!G30+Агротерминал!G30+'Лебедянский эл.'!G30+'Новохоперский Эл.'!G30+'Кшенский эл.'!G30+'Моршанский Эл.'!G30+'Ракша эл.'!G30+'Лев толстой ХПП'!G30+НБС!G30+'Руднянский эл'!G30+'Еланский эл.'!G30+'Новохоперск АИ'!G30+'Политово ХПП'!G30+Усмань!G30+Норма!F30+Милк!F30</f>
        <v>3</v>
      </c>
      <c r="G43" s="50"/>
      <c r="H43" s="51">
        <f>G43*F43</f>
        <v>0</v>
      </c>
      <c r="I43" s="51"/>
      <c r="J43" s="48"/>
    </row>
    <row r="44" spans="3:10" ht="78.75" x14ac:dyDescent="0.25">
      <c r="C44" s="57">
        <v>24</v>
      </c>
      <c r="D44" s="64" t="s">
        <v>122</v>
      </c>
      <c r="E44" s="62" t="s">
        <v>46</v>
      </c>
      <c r="F44" s="57">
        <f>АГРОЛИПЕЦК!G31+'Касторное АИ'!G31+'Моршанск АИ'!G31+'Дмитриев АИ'!G31+'Сосновка АИ'!G31+'Данков АИ'!G31+'Долгоруково АИ'!G31+'Даниловка АИ'!G31+'Елань АИ'!G31+'Городище АИ'!G31+'Приволжское АИ'!G31+'Становое АИ'!G31+Агротерминал!G31+'Лебедянский эл.'!G31+'Новохоперский Эл.'!G31+'Кшенский эл.'!G31+'Моршанский Эл.'!G31+'Ракша эл.'!G31+'Лев толстой ХПП'!G31+НБС!G31+'Руднянский эл'!G31+'Еланский эл.'!G31+'Новохоперск АИ'!G31+'Политово ХПП'!G31+Усмань!G31+Норма!F31+Милк!F31</f>
        <v>858</v>
      </c>
      <c r="G44" s="60"/>
      <c r="H44" s="61">
        <f>G44*F44</f>
        <v>0</v>
      </c>
      <c r="I44" s="61"/>
      <c r="J44" s="48"/>
    </row>
    <row r="45" spans="3:10" ht="204.75" x14ac:dyDescent="0.25">
      <c r="C45" s="44">
        <v>25</v>
      </c>
      <c r="D45" s="2" t="s">
        <v>123</v>
      </c>
      <c r="E45" s="52" t="s">
        <v>159</v>
      </c>
      <c r="F45" s="57">
        <f>АГРОЛИПЕЦК!G32+'Касторное АИ'!G32+'Моршанск АИ'!G32+'Дмитриев АИ'!G32+'Сосновка АИ'!G32+'Данков АИ'!G32+'Долгоруково АИ'!G32+'Даниловка АИ'!G32+'Елань АИ'!G32+'Городище АИ'!G32+'Приволжское АИ'!G32+'Становое АИ'!G32+Агротерминал!G32+'Лебедянский эл.'!G32+'Новохоперский Эл.'!G32+'Кшенский эл.'!G32+'Моршанский Эл.'!G32+'Ракша эл.'!G32+'Лев толстой ХПП'!G32+НБС!G32+'Руднянский эл'!G32+'Еланский эл.'!G32+'Новохоперск АИ'!G32+'Политово ХПП'!G32+Усмань!G32+Норма!F32+Милк!F32</f>
        <v>23</v>
      </c>
      <c r="G45" s="50"/>
      <c r="H45" s="51">
        <f>G45*F45</f>
        <v>0</v>
      </c>
      <c r="I45" s="51"/>
      <c r="J45" s="48"/>
    </row>
    <row r="46" spans="3:10" ht="126" x14ac:dyDescent="0.25">
      <c r="C46" s="57">
        <v>26</v>
      </c>
      <c r="D46" s="64" t="s">
        <v>12</v>
      </c>
      <c r="E46" s="66" t="s">
        <v>165</v>
      </c>
      <c r="F46" s="57">
        <f>АГРОЛИПЕЦК!G33+'Касторное АИ'!G33+'Моршанск АИ'!G33+'Дмитриев АИ'!G33+'Сосновка АИ'!G33+'Данков АИ'!G33+'Долгоруково АИ'!G33+'Даниловка АИ'!G33+'Елань АИ'!G33+'Городище АИ'!G33+'Приволжское АИ'!G33+'Становое АИ'!G33+Агротерминал!G33+'Лебедянский эл.'!G33+'Новохоперский Эл.'!G33+'Кшенский эл.'!G33+'Моршанский Эл.'!G33+'Ракша эл.'!G33+'Лев толстой ХПП'!G33+НБС!G33+'Руднянский эл'!G33+'Еланский эл.'!G33+'Новохоперск АИ'!G33+'Политово ХПП'!G33+Усмань!G33+Норма!F33+Милк!F33</f>
        <v>32</v>
      </c>
      <c r="G46" s="63"/>
      <c r="H46" s="61">
        <f>G46*F46</f>
        <v>0</v>
      </c>
      <c r="I46" s="61"/>
      <c r="J46" s="48"/>
    </row>
    <row r="47" spans="3:10" x14ac:dyDescent="0.25">
      <c r="C47" s="46" t="s">
        <v>13</v>
      </c>
      <c r="D47" s="46"/>
      <c r="E47" s="44"/>
      <c r="F47" s="57">
        <f>АГРОЛИПЕЦК!G34+'Касторное АИ'!G34+'Моршанск АИ'!G34+'Дмитриев АИ'!G34+'Сосновка АИ'!G34+'Данков АИ'!G34+'Долгоруково АИ'!G34+'Даниловка АИ'!G34+'Елань АИ'!G34+'Городище АИ'!G34+'Приволжское АИ'!G34+'Становое АИ'!G34+Агротерминал!G34+'Лебедянский эл.'!G34+'Новохоперский Эл.'!G34+'Кшенский эл.'!G34+'Моршанский Эл.'!G34+'Ракша эл.'!G34+'Лев толстой ХПП'!G34+НБС!G34+'Руднянский эл'!G34+'Еланский эл.'!G34+'Новохоперск АИ'!G34+'Политово ХПП'!G34+Усмань!G34+Норма!F34+Милк!F34</f>
        <v>0</v>
      </c>
      <c r="G47" s="53"/>
      <c r="H47" s="51"/>
      <c r="I47" s="51"/>
      <c r="J47" s="48"/>
    </row>
    <row r="48" spans="3:10" ht="94.5" x14ac:dyDescent="0.25">
      <c r="C48" s="44">
        <v>27</v>
      </c>
      <c r="D48" s="40" t="s">
        <v>14</v>
      </c>
      <c r="E48" s="41" t="s">
        <v>166</v>
      </c>
      <c r="F48" s="57">
        <f>АГРОЛИПЕЦК!G35+'Касторное АИ'!G35+'Моршанск АИ'!G35+'Дмитриев АИ'!G35+'Сосновка АИ'!G35+'Данков АИ'!G35+'Долгоруково АИ'!G35+'Даниловка АИ'!G35+'Елань АИ'!G35+'Городище АИ'!G35+'Приволжское АИ'!G35+'Становое АИ'!G35+Агротерминал!G35+'Лебедянский эл.'!G35+'Новохоперский Эл.'!G35+'Кшенский эл.'!G35+'Моршанский Эл.'!G35+'Ракша эл.'!G35+'Лев толстой ХПП'!G35+НБС!G35+'Руднянский эл'!G35+'Еланский эл.'!G35+'Новохоперск АИ'!G35+'Политово ХПП'!G35+Усмань!G35+Норма!F35+Милк!F35</f>
        <v>1169</v>
      </c>
      <c r="G48" s="53"/>
      <c r="H48" s="51">
        <f>G48*F48</f>
        <v>0</v>
      </c>
      <c r="I48" s="51"/>
      <c r="J48" s="48"/>
    </row>
    <row r="49" spans="3:10" x14ac:dyDescent="0.25">
      <c r="C49" s="57">
        <v>28</v>
      </c>
      <c r="D49" s="58" t="s">
        <v>124</v>
      </c>
      <c r="E49" s="65"/>
      <c r="F49" s="57">
        <f>АГРОЛИПЕЦК!G36+'Касторное АИ'!G36+'Моршанск АИ'!G36+'Дмитриев АИ'!G36+'Сосновка АИ'!G36+'Данков АИ'!G36+'Долгоруково АИ'!G36+'Даниловка АИ'!G36+'Елань АИ'!G36+'Городище АИ'!G36+'Приволжское АИ'!G36+'Становое АИ'!G36+Агротерминал!G36+'Лебедянский эл.'!G36+'Новохоперский Эл.'!G36+'Кшенский эл.'!G36+'Моршанский Эл.'!G36+'Ракша эл.'!G36+'Лев толстой ХПП'!G36+НБС!G36+'Руднянский эл'!G36+'Еланский эл.'!G36+'Новохоперск АИ'!G36+'Политово ХПП'!G36+Усмань!G36+Норма!F36+Милк!F36</f>
        <v>20</v>
      </c>
      <c r="G49" s="60"/>
      <c r="H49" s="61">
        <f>G49*F49</f>
        <v>0</v>
      </c>
      <c r="I49" s="61"/>
      <c r="J49" s="48"/>
    </row>
    <row r="50" spans="3:10" ht="47.25" x14ac:dyDescent="0.25">
      <c r="C50" s="57">
        <v>29</v>
      </c>
      <c r="D50" s="64" t="s">
        <v>16</v>
      </c>
      <c r="E50" s="62" t="s">
        <v>47</v>
      </c>
      <c r="F50" s="57">
        <f>АГРОЛИПЕЦК!G37+'Касторное АИ'!G37+'Моршанск АИ'!G37+'Дмитриев АИ'!G37+'Сосновка АИ'!G37+'Данков АИ'!G37+'Долгоруково АИ'!G37+'Даниловка АИ'!G37+'Елань АИ'!G37+'Городище АИ'!G37+'Приволжское АИ'!G37+'Становое АИ'!G37+Агротерминал!G37+'Лебедянский эл.'!G37+'Новохоперский Эл.'!G37+'Кшенский эл.'!G37+'Моршанский Эл.'!G37+'Ракша эл.'!G37+'Лев толстой ХПП'!G37+НБС!G37+'Руднянский эл'!G37+'Еланский эл.'!G37+'Новохоперск АИ'!G37+'Политово ХПП'!G37+Усмань!G37+Норма!F37+Милк!F37</f>
        <v>10</v>
      </c>
      <c r="G50" s="63"/>
      <c r="H50" s="61">
        <f>G50*F50</f>
        <v>0</v>
      </c>
      <c r="I50" s="61"/>
      <c r="J50" s="48"/>
    </row>
    <row r="51" spans="3:10" ht="63" x14ac:dyDescent="0.25">
      <c r="C51" s="57">
        <v>30</v>
      </c>
      <c r="D51" s="64" t="s">
        <v>17</v>
      </c>
      <c r="E51" s="65" t="s">
        <v>167</v>
      </c>
      <c r="F51" s="57">
        <f>АГРОЛИПЕЦК!G38+'Касторное АИ'!G38+'Моршанск АИ'!G38+'Дмитриев АИ'!G38+'Сосновка АИ'!G38+'Данков АИ'!G38+'Долгоруково АИ'!G38+'Даниловка АИ'!G38+'Елань АИ'!G38+'Городище АИ'!G38+'Приволжское АИ'!G38+'Становое АИ'!G38+Агротерминал!G38+'Лебедянский эл.'!G38+'Новохоперский Эл.'!G38+'Кшенский эл.'!G38+'Моршанский Эл.'!G38+'Ракша эл.'!G38+'Лев толстой ХПП'!G38+НБС!G38+'Руднянский эл'!G38+'Еланский эл.'!G38+'Новохоперск АИ'!G38+'Политово ХПП'!G38+Усмань!G38+Норма!F38+Милк!F38</f>
        <v>702</v>
      </c>
      <c r="G51" s="63"/>
      <c r="H51" s="61">
        <f>G51*F51</f>
        <v>0</v>
      </c>
      <c r="I51" s="61"/>
      <c r="J51" s="48"/>
    </row>
    <row r="52" spans="3:10" ht="78.75" x14ac:dyDescent="0.25">
      <c r="C52" s="57">
        <v>31</v>
      </c>
      <c r="D52" s="64" t="s">
        <v>18</v>
      </c>
      <c r="E52" s="69" t="s">
        <v>168</v>
      </c>
      <c r="F52" s="57">
        <f>АГРОЛИПЕЦК!G39+'Касторное АИ'!G39+'Моршанск АИ'!G39+'Дмитриев АИ'!G39+'Сосновка АИ'!G39+'Данков АИ'!G39+'Долгоруково АИ'!G39+'Даниловка АИ'!G39+'Елань АИ'!G39+'Городище АИ'!G39+'Приволжское АИ'!G39+'Становое АИ'!G39+Агротерминал!G39+'Лебедянский эл.'!G39+'Новохоперский Эл.'!G39+'Кшенский эл.'!G39+'Моршанский Эл.'!G39+'Ракша эл.'!G39+'Лев толстой ХПП'!G39+НБС!G39+'Руднянский эл'!G39+'Еланский эл.'!G39+'Новохоперск АИ'!G39+'Политово ХПП'!G39+Усмань!G39+Норма!F39+Милк!F39</f>
        <v>111</v>
      </c>
      <c r="G52" s="63"/>
      <c r="H52" s="61">
        <f>G52*F52</f>
        <v>0</v>
      </c>
      <c r="I52" s="61"/>
      <c r="J52" s="48"/>
    </row>
    <row r="53" spans="3:10" x14ac:dyDescent="0.25">
      <c r="C53" s="45" t="s">
        <v>19</v>
      </c>
      <c r="D53" s="45"/>
      <c r="E53" s="38"/>
      <c r="F53" s="57">
        <f>АГРОЛИПЕЦК!G40+'Касторное АИ'!G40+'Моршанск АИ'!G40+'Дмитриев АИ'!G40+'Сосновка АИ'!G40+'Данков АИ'!G40+'Долгоруково АИ'!G40+'Даниловка АИ'!G40+'Елань АИ'!G40+'Городище АИ'!G40+'Приволжское АИ'!G40+'Становое АИ'!G40+Агротерминал!G40+'Лебедянский эл.'!G40+'Новохоперский Эл.'!G40+'Кшенский эл.'!G40+'Моршанский Эл.'!G40+'Ракша эл.'!G40+'Лев толстой ХПП'!G40+НБС!G40+'Руднянский эл'!G40+'Еланский эл.'!G40+'Новохоперск АИ'!G40+'Политово ХПП'!G40+Усмань!G40+Норма!F40+Милк!F40</f>
        <v>0</v>
      </c>
      <c r="G53" s="53"/>
      <c r="H53" s="51"/>
      <c r="I53" s="51"/>
      <c r="J53" s="48"/>
    </row>
    <row r="54" spans="3:10" ht="141.75" x14ac:dyDescent="0.25">
      <c r="C54" s="57">
        <v>32</v>
      </c>
      <c r="D54" s="58" t="s">
        <v>125</v>
      </c>
      <c r="E54" s="62" t="s">
        <v>169</v>
      </c>
      <c r="F54" s="57">
        <f>АГРОЛИПЕЦК!G41+'Касторное АИ'!G41+'Моршанск АИ'!G41+'Дмитриев АИ'!G41+'Сосновка АИ'!G41+'Данков АИ'!G41+'Долгоруково АИ'!G41+'Даниловка АИ'!G41+'Елань АИ'!G41+'Городище АИ'!G41+'Приволжское АИ'!G41+'Становое АИ'!G41+Агротерминал!G41+'Лебедянский эл.'!G41+'Новохоперский Эл.'!G41+'Кшенский эл.'!G41+'Моршанский Эл.'!G41+'Ракша эл.'!G41+'Лев толстой ХПП'!G41+НБС!G41+'Руднянский эл'!G41+'Еланский эл.'!G41+'Новохоперск АИ'!G41+'Политово ХПП'!G41+Усмань!G41+Норма!F41+Милк!F41</f>
        <v>38152</v>
      </c>
      <c r="G54" s="63"/>
      <c r="H54" s="61">
        <f>G54*F54</f>
        <v>0</v>
      </c>
      <c r="I54" s="61"/>
      <c r="J54" s="48"/>
    </row>
    <row r="55" spans="3:10" ht="94.5" x14ac:dyDescent="0.25">
      <c r="C55" s="57">
        <v>33</v>
      </c>
      <c r="D55" s="58" t="s">
        <v>126</v>
      </c>
      <c r="E55" s="62" t="s">
        <v>170</v>
      </c>
      <c r="F55" s="57">
        <f>АГРОЛИПЕЦК!G42+'Касторное АИ'!G42+'Моршанск АИ'!G42+'Дмитриев АИ'!G42+'Сосновка АИ'!G42+'Данков АИ'!G42+'Долгоруково АИ'!G42+'Даниловка АИ'!G42+'Елань АИ'!G42+'Городище АИ'!G42+'Приволжское АИ'!G42+'Становое АИ'!G42+Агротерминал!G42+'Лебедянский эл.'!G42+'Новохоперский Эл.'!G42+'Кшенский эл.'!G42+'Моршанский Эл.'!G42+'Ракша эл.'!G42+'Лев толстой ХПП'!G42+НБС!G42+'Руднянский эл'!G42+'Еланский эл.'!G42+'Новохоперск АИ'!G42+'Политово ХПП'!G42+Усмань!G42+Норма!F42+Милк!F42</f>
        <v>4577</v>
      </c>
      <c r="G55" s="63"/>
      <c r="H55" s="61">
        <f>G55*F55</f>
        <v>0</v>
      </c>
      <c r="I55" s="61"/>
      <c r="J55" s="48"/>
    </row>
    <row r="56" spans="3:10" ht="78.75" x14ac:dyDescent="0.25">
      <c r="C56" s="44">
        <v>34</v>
      </c>
      <c r="D56" s="39" t="s">
        <v>127</v>
      </c>
      <c r="E56" s="52" t="s">
        <v>171</v>
      </c>
      <c r="F56" s="57">
        <f>АГРОЛИПЕЦК!G43+'Касторное АИ'!G43+'Моршанск АИ'!G43+'Дмитриев АИ'!G43+'Сосновка АИ'!G43+'Данков АИ'!G43+'Долгоруково АИ'!G43+'Даниловка АИ'!G43+'Елань АИ'!G43+'Городище АИ'!G43+'Приволжское АИ'!G43+'Становое АИ'!G43+Агротерминал!G43+'Лебедянский эл.'!G43+'Новохоперский Эл.'!G43+'Кшенский эл.'!G43+'Моршанский Эл.'!G43+'Ракша эл.'!G43+'Лев толстой ХПП'!G43+НБС!G43+'Руднянский эл'!G43+'Еланский эл.'!G43+'Новохоперск АИ'!G43+'Политово ХПП'!G43+Усмань!G43+Норма!F43+Милк!F43</f>
        <v>2599</v>
      </c>
      <c r="G56" s="53"/>
      <c r="H56" s="51">
        <f>G56*F56</f>
        <v>0</v>
      </c>
      <c r="I56" s="51"/>
      <c r="J56" s="48"/>
    </row>
    <row r="57" spans="3:10" ht="63" x14ac:dyDescent="0.25">
      <c r="C57" s="57">
        <v>35</v>
      </c>
      <c r="D57" s="58" t="s">
        <v>128</v>
      </c>
      <c r="E57" s="62" t="s">
        <v>172</v>
      </c>
      <c r="F57" s="57">
        <f>АГРОЛИПЕЦК!G44+'Касторное АИ'!G44+'Моршанск АИ'!G44+'Дмитриев АИ'!G44+'Сосновка АИ'!G44+'Данков АИ'!G44+'Долгоруково АИ'!G44+'Даниловка АИ'!G44+'Елань АИ'!G44+'Городище АИ'!G44+'Приволжское АИ'!G44+'Становое АИ'!G44+Агротерминал!G44+'Лебедянский эл.'!G44+'Новохоперский Эл.'!G44+'Кшенский эл.'!G44+'Моршанский Эл.'!G44+'Ракша эл.'!G44+'Лев толстой ХПП'!G44+НБС!G44+'Руднянский эл'!G44+'Еланский эл.'!G44+'Новохоперск АИ'!G44+'Политово ХПП'!G44+Усмань!G44+Норма!F44+Милк!F44</f>
        <v>334</v>
      </c>
      <c r="G57" s="63"/>
      <c r="H57" s="61">
        <f>G57*F57</f>
        <v>0</v>
      </c>
      <c r="I57" s="61"/>
      <c r="J57" s="48"/>
    </row>
    <row r="58" spans="3:10" ht="47.25" x14ac:dyDescent="0.25">
      <c r="C58" s="44">
        <v>36</v>
      </c>
      <c r="D58" s="39" t="s">
        <v>129</v>
      </c>
      <c r="E58" s="52" t="s">
        <v>173</v>
      </c>
      <c r="F58" s="57">
        <f>АГРОЛИПЕЦК!G45+'Касторное АИ'!G45+'Моршанск АИ'!G45+'Дмитриев АИ'!G45+'Сосновка АИ'!G45+'Данков АИ'!G45+'Долгоруково АИ'!G45+'Даниловка АИ'!G45+'Елань АИ'!G45+'Городище АИ'!G45+'Приволжское АИ'!G45+'Становое АИ'!G45+Агротерминал!G45+'Лебедянский эл.'!G45+'Новохоперский Эл.'!G45+'Кшенский эл.'!G45+'Моршанский Эл.'!G45+'Ракша эл.'!G45+'Лев толстой ХПП'!G45+НБС!G45+'Руднянский эл'!G45+'Еланский эл.'!G45+'Новохоперск АИ'!G45+'Политово ХПП'!G45+Усмань!G45+Норма!F45+Милк!F45</f>
        <v>1084</v>
      </c>
      <c r="G58" s="53"/>
      <c r="H58" s="51">
        <f>G58*F58</f>
        <v>0</v>
      </c>
      <c r="I58" s="51"/>
      <c r="J58" s="48"/>
    </row>
    <row r="59" spans="3:10" ht="157.5" x14ac:dyDescent="0.25">
      <c r="C59" s="44">
        <v>37</v>
      </c>
      <c r="D59" s="40" t="s">
        <v>20</v>
      </c>
      <c r="E59" s="52" t="s">
        <v>174</v>
      </c>
      <c r="F59" s="57">
        <f>АГРОЛИПЕЦК!G46+'Касторное АИ'!G46+'Моршанск АИ'!G46+'Дмитриев АИ'!G46+'Сосновка АИ'!G46+'Данков АИ'!G46+'Долгоруково АИ'!G46+'Даниловка АИ'!G46+'Елань АИ'!G46+'Городище АИ'!G46+'Приволжское АИ'!G46+'Становое АИ'!G46+Агротерминал!G46+'Лебедянский эл.'!G46+'Новохоперский Эл.'!G46+'Кшенский эл.'!G46+'Моршанский Эл.'!G46+'Ракша эл.'!G46+'Лев толстой ХПП'!G46+НБС!G46+'Руднянский эл'!G46+'Еланский эл.'!G46+'Новохоперск АИ'!G46+'Политово ХПП'!G46+Усмань!G46+Норма!F46+Милк!F46</f>
        <v>53</v>
      </c>
      <c r="G59" s="53"/>
      <c r="H59" s="51">
        <f>G59*F59</f>
        <v>0</v>
      </c>
      <c r="I59" s="51"/>
      <c r="J59" s="48"/>
    </row>
    <row r="60" spans="3:10" ht="63" x14ac:dyDescent="0.25">
      <c r="C60" s="57">
        <v>38</v>
      </c>
      <c r="D60" s="64" t="s">
        <v>27</v>
      </c>
      <c r="E60" s="62" t="s">
        <v>175</v>
      </c>
      <c r="F60" s="57">
        <f>АГРОЛИПЕЦК!G47+'Касторное АИ'!G47+'Моршанск АИ'!G47+'Дмитриев АИ'!G47+'Сосновка АИ'!G47+'Данков АИ'!G47+'Долгоруково АИ'!G47+'Даниловка АИ'!G47+'Елань АИ'!G47+'Городище АИ'!G47+'Приволжское АИ'!G47+'Становое АИ'!G47+Агротерминал!G47+'Лебедянский эл.'!G47+'Новохоперский Эл.'!G47+'Кшенский эл.'!G47+'Моршанский Эл.'!G47+'Ракша эл.'!G47+'Лев толстой ХПП'!G47+НБС!G47+'Руднянский эл'!G47+'Еланский эл.'!G47+'Новохоперск АИ'!G47+'Политово ХПП'!G47+Усмань!G47+Норма!F47+Милк!F47</f>
        <v>41</v>
      </c>
      <c r="G60" s="63"/>
      <c r="H60" s="61">
        <f>G60*F60</f>
        <v>0</v>
      </c>
      <c r="I60" s="61"/>
      <c r="J60" s="48"/>
    </row>
    <row r="61" spans="3:10" x14ac:dyDescent="0.25">
      <c r="C61" s="45" t="s">
        <v>21</v>
      </c>
      <c r="D61" s="45"/>
      <c r="E61" s="43"/>
      <c r="F61" s="57">
        <f>АГРОЛИПЕЦК!G48+'Касторное АИ'!G48+'Моршанск АИ'!G48+'Дмитриев АИ'!G48+'Сосновка АИ'!G48+'Данков АИ'!G48+'Долгоруково АИ'!G48+'Даниловка АИ'!G48+'Елань АИ'!G48+'Городище АИ'!G48+'Приволжское АИ'!G48+'Становое АИ'!G48+Агротерминал!G48+'Лебедянский эл.'!G48+'Новохоперский Эл.'!G48+'Кшенский эл.'!G48+'Моршанский Эл.'!G48+'Ракша эл.'!G48+'Лев толстой ХПП'!G48+НБС!G48+'Руднянский эл'!G48+'Еланский эл.'!G48+'Новохоперск АИ'!G48+'Политово ХПП'!G48+Усмань!G48+Норма!F48+Милк!F48</f>
        <v>0</v>
      </c>
      <c r="G61" s="53"/>
      <c r="H61" s="51"/>
      <c r="I61" s="51"/>
      <c r="J61" s="48"/>
    </row>
    <row r="62" spans="3:10" ht="47.25" x14ac:dyDescent="0.25">
      <c r="C62" s="70">
        <v>39</v>
      </c>
      <c r="D62" s="64" t="s">
        <v>130</v>
      </c>
      <c r="E62" s="62" t="s">
        <v>176</v>
      </c>
      <c r="F62" s="57">
        <f>АГРОЛИПЕЦК!G49+'Касторное АИ'!G49+'Моршанск АИ'!G49+'Дмитриев АИ'!G49+'Сосновка АИ'!G49+'Данков АИ'!G49+'Долгоруково АИ'!G49+'Даниловка АИ'!G49+'Елань АИ'!G49+'Городище АИ'!G49+'Приволжское АИ'!G49+'Становое АИ'!G49+Агротерминал!G49+'Лебедянский эл.'!G49+'Новохоперский Эл.'!G49+'Кшенский эл.'!G49+'Моршанский Эл.'!G49+'Ракша эл.'!G49+'Лев толстой ХПП'!G49+НБС!G49+'Руднянский эл'!G49+'Еланский эл.'!G49+'Новохоперск АИ'!G49+'Политово ХПП'!G49+Усмань!G49+Норма!F49+Милк!F49</f>
        <v>605</v>
      </c>
      <c r="G62" s="63"/>
      <c r="H62" s="61">
        <f>G62*F62</f>
        <v>0</v>
      </c>
      <c r="I62" s="61"/>
      <c r="J62" s="48"/>
    </row>
    <row r="63" spans="3:10" ht="47.25" x14ac:dyDescent="0.25">
      <c r="C63" s="70">
        <v>40</v>
      </c>
      <c r="D63" s="71" t="s">
        <v>131</v>
      </c>
      <c r="E63" s="62" t="s">
        <v>177</v>
      </c>
      <c r="F63" s="57">
        <f>АГРОЛИПЕЦК!G50+'Касторное АИ'!G50+'Моршанск АИ'!G50+'Дмитриев АИ'!G50+'Сосновка АИ'!G50+'Данков АИ'!G50+'Долгоруково АИ'!G50+'Даниловка АИ'!G50+'Елань АИ'!G50+'Городище АИ'!G50+'Приволжское АИ'!G50+'Становое АИ'!G50+Агротерминал!G50+'Лебедянский эл.'!G50+'Новохоперский Эл.'!G50+'Кшенский эл.'!G50+'Моршанский Эл.'!G50+'Ракша эл.'!G50+'Лев толстой ХПП'!G50+НБС!G50+'Руднянский эл'!G50+'Еланский эл.'!G50+'Новохоперск АИ'!G50+'Политово ХПП'!G50+Усмань!G50+Норма!F50+Милк!F50</f>
        <v>103</v>
      </c>
      <c r="G63" s="63"/>
      <c r="H63" s="61">
        <f>G63*F63</f>
        <v>0</v>
      </c>
      <c r="I63" s="61"/>
      <c r="J63" s="48"/>
    </row>
    <row r="64" spans="3:10" ht="94.5" x14ac:dyDescent="0.25">
      <c r="C64" s="70">
        <v>41</v>
      </c>
      <c r="D64" s="64" t="s">
        <v>132</v>
      </c>
      <c r="E64" s="62" t="s">
        <v>178</v>
      </c>
      <c r="F64" s="57">
        <f>АГРОЛИПЕЦК!G51+'Касторное АИ'!G51+'Моршанск АИ'!G51+'Дмитриев АИ'!G51+'Сосновка АИ'!G51+'Данков АИ'!G51+'Долгоруково АИ'!G51+'Даниловка АИ'!G51+'Елань АИ'!G51+'Городище АИ'!G51+'Приволжское АИ'!G51+'Становое АИ'!G51+Агротерминал!G51+'Лебедянский эл.'!G51+'Новохоперский Эл.'!G51+'Кшенский эл.'!G51+'Моршанский Эл.'!G51+'Ракша эл.'!G51+'Лев толстой ХПП'!G51+НБС!G51+'Руднянский эл'!G51+'Еланский эл.'!G51+'Новохоперск АИ'!G51+'Политово ХПП'!G51+Усмань!G51+Норма!F51+Милк!F51</f>
        <v>36</v>
      </c>
      <c r="G64" s="63"/>
      <c r="H64" s="61">
        <f>G64*F64</f>
        <v>0</v>
      </c>
      <c r="I64" s="61"/>
      <c r="J64" s="48"/>
    </row>
    <row r="65" spans="3:10" ht="126" x14ac:dyDescent="0.25">
      <c r="C65" s="70">
        <v>42</v>
      </c>
      <c r="D65" s="64" t="s">
        <v>22</v>
      </c>
      <c r="E65" s="62" t="s">
        <v>179</v>
      </c>
      <c r="F65" s="57">
        <f>АГРОЛИПЕЦК!G52+'Касторное АИ'!G52+'Моршанск АИ'!G52+'Дмитриев АИ'!G52+'Сосновка АИ'!G52+'Данков АИ'!G52+'Долгоруково АИ'!G52+'Даниловка АИ'!G52+'Елань АИ'!G52+'Городище АИ'!G52+'Приволжское АИ'!G52+'Становое АИ'!G52+Агротерминал!G52+'Лебедянский эл.'!G52+'Новохоперский Эл.'!G52+'Кшенский эл.'!G52+'Моршанский Эл.'!G52+'Ракша эл.'!G52+'Лев толстой ХПП'!G52+НБС!G52+'Руднянский эл'!G52+'Еланский эл.'!G52+'Новохоперск АИ'!G52+'Политово ХПП'!G52+Усмань!G52+Норма!F52+Милк!F52</f>
        <v>26</v>
      </c>
      <c r="G65" s="63"/>
      <c r="H65" s="61">
        <f>G65*F65</f>
        <v>0</v>
      </c>
      <c r="I65" s="61"/>
      <c r="J65" s="48"/>
    </row>
    <row r="66" spans="3:10" x14ac:dyDescent="0.25">
      <c r="C66" s="45" t="s">
        <v>23</v>
      </c>
      <c r="D66" s="45"/>
      <c r="E66" s="43"/>
      <c r="F66" s="57">
        <f>АГРОЛИПЕЦК!G53+'Касторное АИ'!G53+'Моршанск АИ'!G53+'Дмитриев АИ'!G53+'Сосновка АИ'!G53+'Данков АИ'!G53+'Долгоруково АИ'!G53+'Даниловка АИ'!G53+'Елань АИ'!G53+'Городище АИ'!G53+'Приволжское АИ'!G53+'Становое АИ'!G53+Агротерминал!G53+'Лебедянский эл.'!G53+'Новохоперский Эл.'!G53+'Кшенский эл.'!G53+'Моршанский Эл.'!G53+'Ракша эл.'!G53+'Лев толстой ХПП'!G53+НБС!G53+'Руднянский эл'!G53+'Еланский эл.'!G53+'Новохоперск АИ'!G53+'Политово ХПП'!G53+Усмань!G53+Норма!F53+Милк!F53</f>
        <v>0</v>
      </c>
      <c r="G66" s="53"/>
      <c r="H66" s="51"/>
      <c r="I66" s="51"/>
      <c r="J66" s="48"/>
    </row>
    <row r="67" spans="3:10" ht="126" x14ac:dyDescent="0.25">
      <c r="C67" s="38">
        <v>43</v>
      </c>
      <c r="D67" s="8" t="s">
        <v>37</v>
      </c>
      <c r="E67" s="52" t="s">
        <v>180</v>
      </c>
      <c r="F67" s="57">
        <f>АГРОЛИПЕЦК!G54+'Касторное АИ'!G54+'Моршанск АИ'!G54+'Дмитриев АИ'!G54+'Сосновка АИ'!G54+'Данков АИ'!G54+'Долгоруково АИ'!G54+'Даниловка АИ'!G54+'Елань АИ'!G54+'Городище АИ'!G54+'Приволжское АИ'!G54+'Становое АИ'!G54+Агротерминал!G54+'Лебедянский эл.'!G54+'Новохоперский Эл.'!G54+'Кшенский эл.'!G54+'Моршанский Эл.'!G54+'Ракша эл.'!G54+'Лев толстой ХПП'!G54+НБС!G54+'Руднянский эл'!G54+'Еланский эл.'!G54+'Новохоперск АИ'!G54+'Политово ХПП'!G54+Усмань!G54+Норма!F54+Милк!F54</f>
        <v>1069</v>
      </c>
      <c r="G67" s="53"/>
      <c r="H67" s="51">
        <f>G67*F67</f>
        <v>0</v>
      </c>
      <c r="I67" s="51"/>
      <c r="J67" s="48"/>
    </row>
    <row r="68" spans="3:10" ht="126" x14ac:dyDescent="0.25">
      <c r="C68" s="70">
        <v>44</v>
      </c>
      <c r="D68" s="83" t="s">
        <v>38</v>
      </c>
      <c r="E68" s="62" t="s">
        <v>48</v>
      </c>
      <c r="F68" s="57">
        <f>АГРОЛИПЕЦК!G55+'Касторное АИ'!G55+'Моршанск АИ'!G55+'Дмитриев АИ'!G55+'Сосновка АИ'!G55+'Данков АИ'!G55+'Долгоруково АИ'!G55+'Даниловка АИ'!G55+'Елань АИ'!G55+'Городище АИ'!G55+'Приволжское АИ'!G55+'Становое АИ'!G55+Агротерминал!G55+'Лебедянский эл.'!G55+'Новохоперский Эл.'!G55+'Кшенский эл.'!G55+'Моршанский Эл.'!G55+'Ракша эл.'!G55+'Лев толстой ХПП'!G55+НБС!G55+'Руднянский эл'!G55+'Еланский эл.'!G55+'Новохоперск АИ'!G55+'Политово ХПП'!G55+Усмань!G55+Норма!F55+Милк!F55</f>
        <v>28181</v>
      </c>
      <c r="G68" s="63"/>
      <c r="H68" s="61">
        <f>G68*F68</f>
        <v>0</v>
      </c>
      <c r="I68" s="61"/>
      <c r="J68" s="48"/>
    </row>
    <row r="69" spans="3:10" ht="94.5" x14ac:dyDescent="0.25">
      <c r="C69" s="57">
        <v>45</v>
      </c>
      <c r="D69" s="64" t="s">
        <v>24</v>
      </c>
      <c r="E69" s="65" t="s">
        <v>160</v>
      </c>
      <c r="F69" s="57">
        <f>АГРОЛИПЕЦК!G56+'Касторное АИ'!G56+'Моршанск АИ'!G56+'Дмитриев АИ'!G56+'Сосновка АИ'!G56+'Данков АИ'!G56+'Долгоруково АИ'!G56+'Даниловка АИ'!G56+'Елань АИ'!G56+'Городище АИ'!G56+'Приволжское АИ'!G56+'Становое АИ'!G56+Агротерминал!G56+'Лебедянский эл.'!G56+'Новохоперский Эл.'!G56+'Кшенский эл.'!G56+'Моршанский Эл.'!G56+'Ракша эл.'!G56+'Лев толстой ХПП'!G56+НБС!G56+'Руднянский эл'!G56+'Еланский эл.'!G56+'Новохоперск АИ'!G56+'Политово ХПП'!G56+Усмань!G56+Норма!F56+Милк!F56</f>
        <v>7</v>
      </c>
      <c r="G69" s="60"/>
      <c r="H69" s="61">
        <f>G69*F69</f>
        <v>0</v>
      </c>
      <c r="I69" s="61"/>
      <c r="J69" s="48"/>
    </row>
    <row r="70" spans="3:10" x14ac:dyDescent="0.25">
      <c r="C70" s="92" t="s">
        <v>133</v>
      </c>
      <c r="D70" s="92"/>
      <c r="E70" s="38"/>
      <c r="F70" s="57">
        <f>АГРОЛИПЕЦК!G57+'Касторное АИ'!G57+'Моршанск АИ'!G57+'Дмитриев АИ'!G57+'Сосновка АИ'!G57+'Данков АИ'!G57+'Долгоруково АИ'!G57+'Даниловка АИ'!G57+'Елань АИ'!G57+'Городище АИ'!G57+'Приволжское АИ'!G57+'Становое АИ'!G57+Агротерминал!G57+'Лебедянский эл.'!G57+'Новохоперский Эл.'!G57+'Кшенский эл.'!G57+'Моршанский Эл.'!G57+'Ракша эл.'!G57+'Лев толстой ХПП'!G57+НБС!G57+'Руднянский эл'!G57+'Еланский эл.'!G57+'Новохоперск АИ'!G57+'Политово ХПП'!G57+Усмань!G57+Норма!F57+Милк!F57</f>
        <v>0</v>
      </c>
      <c r="G70" s="53"/>
      <c r="H70" s="51"/>
      <c r="I70" s="51"/>
      <c r="J70" s="48"/>
    </row>
    <row r="71" spans="3:10" ht="63" x14ac:dyDescent="0.25">
      <c r="C71" s="57">
        <v>46</v>
      </c>
      <c r="D71" s="64" t="s">
        <v>134</v>
      </c>
      <c r="E71" s="62" t="s">
        <v>50</v>
      </c>
      <c r="F71" s="57">
        <f>АГРОЛИПЕЦК!G58+'Касторное АИ'!G58+'Моршанск АИ'!G58+'Дмитриев АИ'!G58+'Сосновка АИ'!G58+'Данков АИ'!G58+'Долгоруково АИ'!G58+'Даниловка АИ'!G58+'Елань АИ'!G58+'Городище АИ'!G58+'Приволжское АИ'!G58+'Становое АИ'!G58+Агротерминал!G58+'Лебедянский эл.'!G58+'Новохоперский Эл.'!G58+'Кшенский эл.'!G58+'Моршанский Эл.'!G58+'Ракша эл.'!G58+'Лев толстой ХПП'!G58+НБС!G58+'Руднянский эл'!G58+'Еланский эл.'!G58+'Новохоперск АИ'!G58+'Политово ХПП'!G58+Усмань!G58+Норма!F58+Милк!F58</f>
        <v>233</v>
      </c>
      <c r="G71" s="63"/>
      <c r="H71" s="61">
        <f>G71*F71</f>
        <v>0</v>
      </c>
      <c r="I71" s="61"/>
      <c r="J71" s="48"/>
    </row>
    <row r="72" spans="3:10" ht="300" customHeight="1" x14ac:dyDescent="0.25">
      <c r="C72" s="44">
        <v>47</v>
      </c>
      <c r="D72" s="30" t="s">
        <v>28</v>
      </c>
      <c r="E72" s="52" t="s">
        <v>181</v>
      </c>
      <c r="F72" s="57">
        <f>АГРОЛИПЕЦК!G59+'Касторное АИ'!G59+'Моршанск АИ'!G59+'Дмитриев АИ'!G59+'Сосновка АИ'!G59+'Данков АИ'!G59+'Долгоруково АИ'!G59+'Даниловка АИ'!G59+'Елань АИ'!G59+'Городище АИ'!G59+'Приволжское АИ'!G59+'Становое АИ'!G59+Агротерминал!G59+'Лебедянский эл.'!G59+'Новохоперский Эл.'!G59+'Кшенский эл.'!G59+'Моршанский Эл.'!G59+'Ракша эл.'!G59+'Лев толстой ХПП'!G59+НБС!G59+'Руднянский эл'!G59+'Еланский эл.'!G59+'Новохоперск АИ'!G59+'Политово ХПП'!G59+Усмань!G59+Норма!F59+Милк!F59</f>
        <v>25</v>
      </c>
      <c r="G72" s="50"/>
      <c r="H72" s="51">
        <f>G72*F72</f>
        <v>0</v>
      </c>
      <c r="I72" s="51"/>
      <c r="J72" s="48"/>
    </row>
    <row r="73" spans="3:10" x14ac:dyDescent="0.25">
      <c r="C73" s="46" t="s">
        <v>29</v>
      </c>
      <c r="D73" s="46"/>
      <c r="E73" s="40"/>
      <c r="F73" s="57">
        <f>АГРОЛИПЕЦК!G60+'Касторное АИ'!G60+'Моршанск АИ'!G60+'Дмитриев АИ'!G60+'Сосновка АИ'!G60+'Данков АИ'!G60+'Долгоруково АИ'!G60+'Даниловка АИ'!G60+'Елань АИ'!G60+'Городище АИ'!G60+'Приволжское АИ'!G60+'Становое АИ'!G60+Агротерминал!G60+'Лебедянский эл.'!G60+'Новохоперский Эл.'!G60+'Кшенский эл.'!G60+'Моршанский Эл.'!G60+'Ракша эл.'!G60+'Лев толстой ХПП'!G60+НБС!G60+'Руднянский эл'!G60+'Еланский эл.'!G60+'Новохоперск АИ'!G60+'Политово ХПП'!G60+Усмань!G60+Норма!F60+Милк!F60</f>
        <v>0</v>
      </c>
      <c r="G73" s="53"/>
      <c r="H73" s="51"/>
      <c r="I73" s="51"/>
      <c r="J73" s="48"/>
    </row>
    <row r="74" spans="3:10" ht="126" x14ac:dyDescent="0.25">
      <c r="C74" s="44">
        <v>48</v>
      </c>
      <c r="D74" s="39" t="s">
        <v>30</v>
      </c>
      <c r="E74" s="54" t="s">
        <v>104</v>
      </c>
      <c r="F74" s="57">
        <f>АГРОЛИПЕЦК!G61+'Касторное АИ'!G61+'Моршанск АИ'!G61+'Дмитриев АИ'!G61+'Сосновка АИ'!G61+'Данков АИ'!G61+'Долгоруково АИ'!G61+'Даниловка АИ'!G61+'Елань АИ'!G61+'Городище АИ'!G61+'Приволжское АИ'!G61+'Становое АИ'!G61+Агротерминал!G61+'Лебедянский эл.'!G61+'Новохоперский Эл.'!G61+'Кшенский эл.'!G61+'Моршанский Эл.'!G61+'Ракша эл.'!G61+'Лев толстой ХПП'!G61+НБС!G61+'Руднянский эл'!G61+'Еланский эл.'!G61+'Новохоперск АИ'!G61+'Политово ХПП'!G61+Усмань!G61+Норма!F61+Милк!F61</f>
        <v>10834</v>
      </c>
      <c r="G74" s="53"/>
      <c r="H74" s="51">
        <f>G74*F74</f>
        <v>0</v>
      </c>
      <c r="I74" s="51"/>
      <c r="J74" s="48"/>
    </row>
    <row r="75" spans="3:10" ht="126" x14ac:dyDescent="0.25">
      <c r="C75" s="44">
        <v>49</v>
      </c>
      <c r="D75" s="39" t="s">
        <v>31</v>
      </c>
      <c r="E75" s="54" t="s">
        <v>103</v>
      </c>
      <c r="F75" s="57">
        <f>АГРОЛИПЕЦК!G62+'Касторное АИ'!G62+'Моршанск АИ'!G62+'Дмитриев АИ'!G62+'Сосновка АИ'!G62+'Данков АИ'!G62+'Долгоруково АИ'!G62+'Даниловка АИ'!G62+'Елань АИ'!G62+'Городище АИ'!G62+'Приволжское АИ'!G62+'Становое АИ'!G62+Агротерминал!G62+'Лебедянский эл.'!G62+'Новохоперский Эл.'!G62+'Кшенский эл.'!G62+'Моршанский Эл.'!G62+'Ракша эл.'!G62+'Лев толстой ХПП'!G62+НБС!G62+'Руднянский эл'!G62+'Еланский эл.'!G62+'Новохоперск АИ'!G62+'Политово ХПП'!G62+Усмань!G62+Норма!F62+Милк!F62</f>
        <v>1783</v>
      </c>
      <c r="G75" s="53"/>
      <c r="H75" s="51">
        <f>G75*F75</f>
        <v>0</v>
      </c>
      <c r="I75" s="51"/>
      <c r="J75" s="48"/>
    </row>
    <row r="76" spans="3:10" ht="110.25" x14ac:dyDescent="0.25">
      <c r="C76" s="44">
        <v>50</v>
      </c>
      <c r="D76" s="39" t="s">
        <v>32</v>
      </c>
      <c r="E76" s="42" t="s">
        <v>102</v>
      </c>
      <c r="F76" s="57">
        <f>АГРОЛИПЕЦК!G63+'Касторное АИ'!G63+'Моршанск АИ'!G63+'Дмитриев АИ'!G63+'Сосновка АИ'!G63+'Данков АИ'!G63+'Долгоруково АИ'!G63+'Даниловка АИ'!G63+'Елань АИ'!G63+'Городище АИ'!G63+'Приволжское АИ'!G63+'Становое АИ'!G63+Агротерминал!G63+'Лебедянский эл.'!G63+'Новохоперский Эл.'!G63+'Кшенский эл.'!G63+'Моршанский Эл.'!G63+'Ракша эл.'!G63+'Лев толстой ХПП'!G63+НБС!G63+'Руднянский эл'!G63+'Еланский эл.'!G63+'Новохоперск АИ'!G63+'Политово ХПП'!G63+Усмань!G63+Норма!F63+Милк!F63</f>
        <v>290</v>
      </c>
      <c r="G76" s="53"/>
      <c r="H76" s="51">
        <f>G76*F76</f>
        <v>0</v>
      </c>
      <c r="I76" s="51"/>
      <c r="J76" s="48"/>
    </row>
    <row r="77" spans="3:10" ht="110.25" x14ac:dyDescent="0.25">
      <c r="C77" s="57">
        <v>51</v>
      </c>
      <c r="D77" s="58" t="s">
        <v>33</v>
      </c>
      <c r="E77" s="58" t="s">
        <v>101</v>
      </c>
      <c r="F77" s="57">
        <f>АГРОЛИПЕЦК!G64+'Касторное АИ'!G64+'Моршанск АИ'!G64+'Дмитриев АИ'!G64+'Сосновка АИ'!G64+'Данков АИ'!G64+'Долгоруково АИ'!G64+'Даниловка АИ'!G64+'Елань АИ'!G64+'Городище АИ'!G64+'Приволжское АИ'!G64+'Становое АИ'!G64+Агротерминал!G64+'Лебедянский эл.'!G64+'Новохоперский Эл.'!G64+'Кшенский эл.'!G64+'Моршанский Эл.'!G64+'Ракша эл.'!G64+'Лев толстой ХПП'!G64+НБС!G64+'Руднянский эл'!G64+'Еланский эл.'!G64+'Новохоперск АИ'!G64+'Политово ХПП'!G64+Усмань!G64+Норма!F64+Милк!F64</f>
        <v>418</v>
      </c>
      <c r="G77" s="63"/>
      <c r="H77" s="61">
        <f>G77*F77</f>
        <v>0</v>
      </c>
      <c r="I77" s="61"/>
      <c r="J77" s="48"/>
    </row>
    <row r="78" spans="3:10" ht="110.25" x14ac:dyDescent="0.25">
      <c r="C78" s="44">
        <v>52</v>
      </c>
      <c r="D78" s="42" t="s">
        <v>34</v>
      </c>
      <c r="E78" s="42" t="s">
        <v>100</v>
      </c>
      <c r="F78" s="57">
        <f>АГРОЛИПЕЦК!G65+'Касторное АИ'!G65+'Моршанск АИ'!G65+'Дмитриев АИ'!G65+'Сосновка АИ'!G65+'Данков АИ'!G65+'Долгоруково АИ'!G65+'Даниловка АИ'!G65+'Елань АИ'!G65+'Городище АИ'!G65+'Приволжское АИ'!G65+'Становое АИ'!G65+Агротерминал!G65+'Лебедянский эл.'!G65+'Новохоперский Эл.'!G65+'Кшенский эл.'!G65+'Моршанский Эл.'!G65+'Ракша эл.'!G65+'Лев толстой ХПП'!G65+НБС!G65+'Руднянский эл'!G65+'Еланский эл.'!G65+'Новохоперск АИ'!G65+'Политово ХПП'!G65+Усмань!G65+Норма!F65+Милк!F65</f>
        <v>13056</v>
      </c>
      <c r="G78" s="53"/>
      <c r="H78" s="51">
        <f>G78*F78</f>
        <v>0</v>
      </c>
      <c r="I78" s="51"/>
      <c r="J78" s="48"/>
    </row>
    <row r="79" spans="3:10" ht="173.25" x14ac:dyDescent="0.25">
      <c r="C79" s="44">
        <v>53</v>
      </c>
      <c r="D79" s="39" t="s">
        <v>35</v>
      </c>
      <c r="E79" s="42" t="s">
        <v>99</v>
      </c>
      <c r="F79" s="57">
        <f>АГРОЛИПЕЦК!G66+'Касторное АИ'!G66+'Моршанск АИ'!G66+'Дмитриев АИ'!G66+'Сосновка АИ'!G66+'Данков АИ'!G66+'Долгоруково АИ'!G66+'Даниловка АИ'!G66+'Елань АИ'!G66+'Городище АИ'!G66+'Приволжское АИ'!G66+'Становое АИ'!G66+Агротерминал!G66+'Лебедянский эл.'!G66+'Новохоперский Эл.'!G66+'Кшенский эл.'!G66+'Моршанский Эл.'!G66+'Ракша эл.'!G66+'Лев толстой ХПП'!G66+НБС!G66+'Руднянский эл'!G66+'Еланский эл.'!G66+'Новохоперск АИ'!G66+'Политово ХПП'!G66+Усмань!G66+Норма!F66+Милк!F66</f>
        <v>9477</v>
      </c>
      <c r="G79" s="53"/>
      <c r="H79" s="51">
        <f>G79*F79</f>
        <v>0</v>
      </c>
      <c r="I79" s="51"/>
      <c r="J79" s="48"/>
    </row>
    <row r="80" spans="3:10" ht="31.5" x14ac:dyDescent="0.25">
      <c r="C80" s="44">
        <v>54</v>
      </c>
      <c r="D80" s="40" t="s">
        <v>36</v>
      </c>
      <c r="E80" s="55" t="s">
        <v>98</v>
      </c>
      <c r="F80" s="57">
        <f>АГРОЛИПЕЦК!G67+'Касторное АИ'!G67+'Моршанск АИ'!G67+'Дмитриев АИ'!G67+'Сосновка АИ'!G67+'Данков АИ'!G67+'Долгоруково АИ'!G67+'Даниловка АИ'!G67+'Елань АИ'!G67+'Городище АИ'!G67+'Приволжское АИ'!G67+'Становое АИ'!G67+Агротерминал!G67+'Лебедянский эл.'!G67+'Новохоперский Эл.'!G67+'Кшенский эл.'!G67+'Моршанский Эл.'!G67+'Ракша эл.'!G67+'Лев толстой ХПП'!G67+НБС!G67+'Руднянский эл'!G67+'Еланский эл.'!G67+'Новохоперск АИ'!G67+'Политово ХПП'!G67+Усмань!G67+Норма!F67+Милк!F67</f>
        <v>35594</v>
      </c>
      <c r="G80" s="53"/>
      <c r="H80" s="51">
        <f>G80*F80</f>
        <v>0</v>
      </c>
      <c r="I80" s="51"/>
      <c r="J80" s="48"/>
    </row>
    <row r="81" spans="3:17" ht="94.5" x14ac:dyDescent="0.25">
      <c r="C81" s="57">
        <v>55</v>
      </c>
      <c r="D81" s="71" t="s">
        <v>41</v>
      </c>
      <c r="E81" s="72" t="s">
        <v>96</v>
      </c>
      <c r="F81" s="57">
        <f>АГРОЛИПЕЦК!G68+'Касторное АИ'!G68+'Моршанск АИ'!G68+'Дмитриев АИ'!G68+'Сосновка АИ'!G68+'Данков АИ'!G68+'Долгоруково АИ'!G68+'Даниловка АИ'!G68+'Елань АИ'!G68+'Городище АИ'!G68+'Приволжское АИ'!G68+'Становое АИ'!G68+Агротерминал!G68+'Лебедянский эл.'!G68+'Новохоперский Эл.'!G68+'Кшенский эл.'!G68+'Моршанский Эл.'!G68+'Ракша эл.'!G68+'Лев толстой ХПП'!G68+НБС!G68+'Руднянский эл'!G68+'Еланский эл.'!G68+'Новохоперск АИ'!G68+'Политово ХПП'!G68+Усмань!G68+Норма!F68+Милк!F68</f>
        <v>531</v>
      </c>
      <c r="G81" s="63"/>
      <c r="H81" s="61">
        <f>G81*F81</f>
        <v>0</v>
      </c>
      <c r="I81" s="61"/>
      <c r="J81" s="48"/>
    </row>
    <row r="82" spans="3:17" ht="63" x14ac:dyDescent="0.25">
      <c r="C82" s="44">
        <v>56</v>
      </c>
      <c r="D82" s="43" t="s">
        <v>42</v>
      </c>
      <c r="E82" s="54" t="s">
        <v>97</v>
      </c>
      <c r="F82" s="57">
        <f>АГРОЛИПЕЦК!G69+'Касторное АИ'!G69+'Моршанск АИ'!G69+'Дмитриев АИ'!G69+'Сосновка АИ'!G69+'Данков АИ'!G69+'Долгоруково АИ'!G69+'Даниловка АИ'!G69+'Елань АИ'!G69+'Городище АИ'!G69+'Приволжское АИ'!G69+'Становое АИ'!G69+Агротерминал!G69+'Лебедянский эл.'!G69+'Новохоперский Эл.'!G69+'Кшенский эл.'!G69+'Моршанский Эл.'!G69+'Ракша эл.'!G69+'Лев толстой ХПП'!G69+НБС!G69+'Руднянский эл'!G69+'Еланский эл.'!G69+'Новохоперск АИ'!G69+'Политово ХПП'!G69+Усмань!G69+Норма!F69+Милк!F69</f>
        <v>170</v>
      </c>
      <c r="G82" s="50"/>
      <c r="H82" s="51">
        <f>G82*F82</f>
        <v>0</v>
      </c>
      <c r="I82" s="51"/>
      <c r="J82" s="48"/>
    </row>
    <row r="83" spans="3:17" ht="15.75" customHeight="1" x14ac:dyDescent="0.25">
      <c r="C83" s="84" t="s">
        <v>136</v>
      </c>
      <c r="D83" s="84"/>
      <c r="E83" s="84"/>
      <c r="F83" s="38">
        <v>0</v>
      </c>
      <c r="G83" s="84"/>
      <c r="H83" s="51"/>
      <c r="I83" s="51"/>
      <c r="J83" s="48"/>
    </row>
    <row r="84" spans="3:17" ht="220.5" x14ac:dyDescent="0.25">
      <c r="C84" s="57">
        <v>57</v>
      </c>
      <c r="D84" s="73" t="s">
        <v>111</v>
      </c>
      <c r="E84" s="65" t="s">
        <v>182</v>
      </c>
      <c r="F84" s="57">
        <f>АГРОЛИПЕЦК!G71+'Касторное АИ'!G71+'Моршанск АИ'!G71+'Дмитриев АИ'!G71+'Сосновка АИ'!G71+'Данков АИ'!G71+'Долгоруково АИ'!G71+'Даниловка АИ'!G71+'Елань АИ'!G71+'Городище АИ'!G71+'Приволжское АИ'!G71+'Становое АИ'!G71+Агротерминал!G71+'Лебедянский эл.'!G71+'Новохоперский Эл.'!G71+'Кшенский эл.'!G71+'Моршанский Эл.'!G71+'Ракша эл.'!G71+'Лев толстой ХПП'!G71+НБС!G71+'Руднянский эл'!G71+'Еланский эл.'!G71+'Новохоперск АИ'!G71+'Политово ХПП'!G71+Усмань!G71+Норма!F71+Милк!F71</f>
        <v>952</v>
      </c>
      <c r="G84" s="60"/>
      <c r="H84" s="61">
        <f>G84*F84</f>
        <v>0</v>
      </c>
      <c r="I84" s="61"/>
      <c r="J84" s="48"/>
      <c r="P84" s="79"/>
      <c r="Q84" s="79"/>
    </row>
    <row r="85" spans="3:17" ht="47.25" x14ac:dyDescent="0.25">
      <c r="C85" s="57">
        <v>58</v>
      </c>
      <c r="D85" s="64" t="s">
        <v>6</v>
      </c>
      <c r="E85" s="65" t="s">
        <v>183</v>
      </c>
      <c r="F85" s="57">
        <f>АГРОЛИПЕЦК!G72+'Касторное АИ'!G72+'Моршанск АИ'!G72+'Дмитриев АИ'!G72+'Сосновка АИ'!G72+'Данков АИ'!G72+'Долгоруково АИ'!G72+'Даниловка АИ'!G72+'Елань АИ'!G72+'Городище АИ'!G72+'Приволжское АИ'!G72+'Становое АИ'!G72+Агротерминал!G72+'Лебедянский эл.'!G72+'Новохоперский Эл.'!G72+'Кшенский эл.'!G72+'Моршанский Эл.'!G72+'Ракша эл.'!G72+'Лев толстой ХПП'!G72+НБС!G72+'Руднянский эл'!G72+'Еланский эл.'!G72+'Новохоперск АИ'!G72+'Политово ХПП'!G72+Усмань!G72+Норма!F72+Милк!F72</f>
        <v>1786</v>
      </c>
      <c r="G85" s="63"/>
      <c r="H85" s="61">
        <f>G85*F85</f>
        <v>0</v>
      </c>
      <c r="I85" s="61"/>
      <c r="J85" s="48"/>
    </row>
    <row r="86" spans="3:17" ht="189" x14ac:dyDescent="0.25">
      <c r="C86" s="57">
        <v>59</v>
      </c>
      <c r="D86" s="58" t="s">
        <v>137</v>
      </c>
      <c r="E86" s="58" t="s">
        <v>184</v>
      </c>
      <c r="F86" s="57">
        <f>АГРОЛИПЕЦК!G73+'Касторное АИ'!G73+'Моршанск АИ'!G73+'Дмитриев АИ'!G73+'Сосновка АИ'!G73+'Данков АИ'!G73+'Долгоруково АИ'!G73+'Даниловка АИ'!G73+'Елань АИ'!G73+'Городище АИ'!G73+'Приволжское АИ'!G73+'Становое АИ'!G73+Агротерминал!G73+'Лебедянский эл.'!G73+'Новохоперский Эл.'!G73+'Кшенский эл.'!G73+'Моршанский Эл.'!G73+'Ракша эл.'!G73+'Лев толстой ХПП'!G73+НБС!G73+'Руднянский эл'!G73+'Еланский эл.'!G73+'Новохоперск АИ'!G73+'Политово ХПП'!G73+Усмань!G73+Норма!F73+Милк!F73</f>
        <v>551</v>
      </c>
      <c r="G86" s="60"/>
      <c r="H86" s="61">
        <f>G86*F86</f>
        <v>0</v>
      </c>
      <c r="I86" s="61"/>
      <c r="J86" s="48"/>
    </row>
    <row r="87" spans="3:17" ht="63" x14ac:dyDescent="0.25">
      <c r="C87" s="44">
        <v>60</v>
      </c>
      <c r="D87" s="2" t="s">
        <v>9</v>
      </c>
      <c r="E87" s="54" t="s">
        <v>187</v>
      </c>
      <c r="F87" s="57">
        <f>АГРОЛИПЕЦК!G74+'Касторное АИ'!G74+'Моршанск АИ'!G74+'Дмитриев АИ'!G74+'Сосновка АИ'!G74+'Данков АИ'!G74+'Долгоруково АИ'!G74+'Даниловка АИ'!G74+'Елань АИ'!G74+'Городище АИ'!G74+'Приволжское АИ'!G74+'Становое АИ'!G74+Агротерминал!G74+'Лебедянский эл.'!G74+'Новохоперский Эл.'!G74+'Кшенский эл.'!G74+'Моршанский Эл.'!G74+'Ракша эл.'!G74+'Лев толстой ХПП'!G74+НБС!G74+'Руднянский эл'!G74+'Еланский эл.'!G74+'Новохоперск АИ'!G74+'Политово ХПП'!G74+Усмань!G74+Норма!F74+Милк!F74</f>
        <v>988</v>
      </c>
      <c r="G87" s="50"/>
      <c r="H87" s="51">
        <f>G87*F87</f>
        <v>0</v>
      </c>
      <c r="I87" s="51"/>
      <c r="J87" s="48"/>
    </row>
    <row r="88" spans="3:17" ht="63" x14ac:dyDescent="0.25">
      <c r="C88" s="44">
        <v>61</v>
      </c>
      <c r="D88" s="39" t="s">
        <v>11</v>
      </c>
      <c r="E88" s="52" t="s">
        <v>185</v>
      </c>
      <c r="F88" s="57">
        <f>АГРОЛИПЕЦК!G75+'Касторное АИ'!G74+'Моршанск АИ'!G75+'Дмитриев АИ'!G75+'Сосновка АИ'!G75+'Данков АИ'!G75+'Долгоруково АИ'!G75+'Даниловка АИ'!G75+'Елань АИ'!G75+'Городище АИ'!G75+'Приволжское АИ'!G75+'Становое АИ'!G75+Агротерминал!G75+'Лебедянский эл.'!G75+'Новохоперский Эл.'!G75+'Кшенский эл.'!G75+'Моршанский Эл.'!G75+'Ракша эл.'!G75+'Лев толстой ХПП'!G75+НБС!G75+'Руднянский эл'!G75+'Еланский эл.'!G75+'Новохоперск АИ'!G75+'Политово ХПП'!G75+Усмань!G75+Норма!F75+Милк!F75</f>
        <v>605</v>
      </c>
      <c r="G88" s="50"/>
      <c r="H88" s="51">
        <f>G88*F88</f>
        <v>0</v>
      </c>
      <c r="I88" s="51"/>
      <c r="J88" s="48"/>
    </row>
    <row r="89" spans="3:17" ht="78.75" x14ac:dyDescent="0.25">
      <c r="C89" s="57">
        <v>62</v>
      </c>
      <c r="D89" s="64" t="s">
        <v>15</v>
      </c>
      <c r="E89" s="65" t="s">
        <v>186</v>
      </c>
      <c r="F89" s="57">
        <f>АГРОЛИПЕЦК!G76+'Касторное АИ'!G75+'Моршанск АИ'!G76+'Дмитриев АИ'!G76+'Сосновка АИ'!G76+'Данков АИ'!G76+'Долгоруково АИ'!G76+'Даниловка АИ'!G76+'Елань АИ'!G76+'Городище АИ'!G76+'Приволжское АИ'!G76+'Становое АИ'!G76+Агротерминал!G76+'Лебедянский эл.'!G76+'Новохоперский Эл.'!G76+'Кшенский эл.'!G76+'Моршанский Эл.'!G76+'Ракша эл.'!G76+'Лев толстой ХПП'!G76+НБС!G76+'Руднянский эл'!G76+'Еланский эл.'!G76+'Новохоперск АИ'!G76+'Политово ХПП'!G76+Усмань!G76+Норма!F76+Милк!F76</f>
        <v>876</v>
      </c>
      <c r="G89" s="63"/>
      <c r="H89" s="61">
        <f>G89*F89</f>
        <v>0</v>
      </c>
      <c r="I89" s="61"/>
      <c r="J89" s="48"/>
    </row>
    <row r="90" spans="3:17" x14ac:dyDescent="0.25">
      <c r="C90" s="93" t="s">
        <v>190</v>
      </c>
      <c r="D90" s="93"/>
      <c r="E90" s="93"/>
      <c r="F90" s="38">
        <f>SUM(F19:F89)</f>
        <v>165387</v>
      </c>
      <c r="G90" s="44"/>
      <c r="H90" s="51">
        <f>SUM(H19:H89)</f>
        <v>0</v>
      </c>
      <c r="I90" s="51"/>
      <c r="J90" s="87"/>
      <c r="K90" s="79"/>
    </row>
    <row r="91" spans="3:17" x14ac:dyDescent="0.25">
      <c r="J91" s="37"/>
      <c r="K91" s="82"/>
    </row>
  </sheetData>
  <mergeCells count="30">
    <mergeCell ref="C32:D32"/>
    <mergeCell ref="C36:D36"/>
    <mergeCell ref="C70:D70"/>
    <mergeCell ref="C90:E90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G2:J2"/>
    <mergeCell ref="G3:J3"/>
    <mergeCell ref="G4:J4"/>
    <mergeCell ref="G5:J5"/>
    <mergeCell ref="G6:J6"/>
    <mergeCell ref="G7:J7"/>
    <mergeCell ref="G8:J8"/>
    <mergeCell ref="G9:J9"/>
    <mergeCell ref="G10:J10"/>
    <mergeCell ref="G11:J11"/>
    <mergeCell ref="G12:J12"/>
    <mergeCell ref="G13:J13"/>
    <mergeCell ref="G14:J14"/>
  </mergeCells>
  <phoneticPr fontId="2" type="noConversion"/>
  <pageMargins left="0.25" right="0.25" top="0.75" bottom="0.75" header="0.3" footer="0.3"/>
  <pageSetup paperSize="9"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E4:I89"/>
  <sheetViews>
    <sheetView topLeftCell="A64" workbookViewId="0">
      <selection activeCell="G71" sqref="G71:I71"/>
    </sheetView>
  </sheetViews>
  <sheetFormatPr defaultRowHeight="15" x14ac:dyDescent="0.25"/>
  <cols>
    <col min="5" max="5" width="8.85546875" customWidth="1"/>
    <col min="6" max="6" width="75.85546875" customWidth="1"/>
    <col min="7" max="7" width="35.42578125" customWidth="1"/>
    <col min="8" max="8" width="11.28515625" customWidth="1"/>
  </cols>
  <sheetData>
    <row r="4" spans="5:9" x14ac:dyDescent="0.25">
      <c r="E4" s="5" t="s">
        <v>1</v>
      </c>
      <c r="F4" s="6" t="s">
        <v>2</v>
      </c>
      <c r="G4" s="11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63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7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30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3</v>
      </c>
      <c r="H15">
        <f>VLOOKUP(F15,ИТОГ!$D$19:$G$89,4,FALSE)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4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10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3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30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63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7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29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10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3</v>
      </c>
      <c r="H30">
        <f>VLOOKUP(F30,ИТОГ!$D$19:$G$89,4,FALSE)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30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3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</row>
    <row r="35" spans="5:9" x14ac:dyDescent="0.25">
      <c r="E35" s="8">
        <v>27</v>
      </c>
      <c r="F35" s="8" t="s">
        <v>14</v>
      </c>
      <c r="G35" s="8">
        <v>10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3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29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10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</row>
    <row r="41" spans="5:9" ht="15.75" x14ac:dyDescent="0.25">
      <c r="E41" s="8">
        <v>32</v>
      </c>
      <c r="F41" s="2" t="s">
        <v>125</v>
      </c>
      <c r="G41" s="8">
        <v>600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150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30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3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1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</row>
    <row r="49" spans="5:9" x14ac:dyDescent="0.25">
      <c r="E49" s="6">
        <v>39</v>
      </c>
      <c r="F49" s="28" t="s">
        <v>130</v>
      </c>
      <c r="G49" s="8">
        <v>10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10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</row>
    <row r="54" spans="5:9" x14ac:dyDescent="0.25">
      <c r="E54" s="6">
        <v>43</v>
      </c>
      <c r="F54" s="8" t="s">
        <v>37</v>
      </c>
      <c r="G54" s="8">
        <v>100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100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2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</row>
    <row r="58" spans="5:9" x14ac:dyDescent="0.25">
      <c r="E58" s="8">
        <v>46</v>
      </c>
      <c r="F58" s="28" t="s">
        <v>134</v>
      </c>
      <c r="G58" s="8">
        <v>7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3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</row>
    <row r="61" spans="5:9" x14ac:dyDescent="0.25">
      <c r="E61" s="8">
        <v>48</v>
      </c>
      <c r="F61" s="6" t="s">
        <v>30</v>
      </c>
      <c r="G61" s="8">
        <v>260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40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11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100</v>
      </c>
      <c r="H64">
        <f>VLOOKUP(F64,ИТОГ!$D$19:$G$89,4,FALSE)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400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300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300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30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10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29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58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29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29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29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29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16" t="s">
        <v>65</v>
      </c>
    </row>
    <row r="80" spans="5:9" x14ac:dyDescent="0.25">
      <c r="F80" s="117"/>
    </row>
    <row r="81" spans="6:6" x14ac:dyDescent="0.25">
      <c r="F81" s="117"/>
    </row>
    <row r="82" spans="6:6" x14ac:dyDescent="0.25">
      <c r="F82" s="117"/>
    </row>
    <row r="83" spans="6:6" x14ac:dyDescent="0.25">
      <c r="F83" s="117"/>
    </row>
    <row r="84" spans="6:6" x14ac:dyDescent="0.25">
      <c r="F84" s="117"/>
    </row>
    <row r="85" spans="6:6" x14ac:dyDescent="0.25">
      <c r="F85" s="117"/>
    </row>
    <row r="86" spans="6:6" x14ac:dyDescent="0.25">
      <c r="F86" s="117"/>
    </row>
    <row r="87" spans="6:6" x14ac:dyDescent="0.25">
      <c r="F87" s="117"/>
    </row>
    <row r="88" spans="6:6" ht="39.75" customHeight="1" x14ac:dyDescent="0.25">
      <c r="F88" s="118"/>
    </row>
    <row r="89" spans="6:6" ht="15.75" x14ac:dyDescent="0.25">
      <c r="F89" s="16" t="s">
        <v>66</v>
      </c>
    </row>
  </sheetData>
  <autoFilter ref="E4:I77" xr:uid="{00000000-0001-0000-0800-000000000000}"/>
  <mergeCells count="10">
    <mergeCell ref="F79:F88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E4:J89"/>
  <sheetViews>
    <sheetView topLeftCell="A63" workbookViewId="0">
      <selection activeCell="G71" sqref="G71:I71"/>
    </sheetView>
  </sheetViews>
  <sheetFormatPr defaultRowHeight="15" x14ac:dyDescent="0.25"/>
  <cols>
    <col min="5" max="5" width="9.140625" customWidth="1"/>
    <col min="6" max="6" width="88.42578125" customWidth="1"/>
    <col min="7" max="7" width="32.28515625" customWidth="1"/>
    <col min="8" max="8" width="15.140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30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3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3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2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25.5" customHeight="1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6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21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30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2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2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60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15.75" x14ac:dyDescent="0.25">
      <c r="E27" s="8">
        <v>20</v>
      </c>
      <c r="F27" s="2" t="s">
        <v>120</v>
      </c>
      <c r="G27" s="8">
        <v>2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2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10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30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2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5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20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14">
        <v>1500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14">
        <v>1200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25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30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10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4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4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100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7000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4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14">
        <v>1000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14">
        <v>150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14">
        <v>50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14">
        <v>10</v>
      </c>
      <c r="H64">
        <f>VLOOKUP(F64,ИТОГ!$D$19:$G$89,4,FALSE)</f>
        <v>0</v>
      </c>
      <c r="I64">
        <f t="shared" si="0"/>
        <v>0</v>
      </c>
    </row>
    <row r="65" spans="5:10" x14ac:dyDescent="0.25">
      <c r="E65" s="6">
        <v>52</v>
      </c>
      <c r="F65" s="6" t="s">
        <v>34</v>
      </c>
      <c r="G65" s="14">
        <v>1200</v>
      </c>
      <c r="H65">
        <f>VLOOKUP(F65,ИТОГ!$D$19:$G$89,4,FALSE)</f>
        <v>0</v>
      </c>
      <c r="I65">
        <f t="shared" si="0"/>
        <v>0</v>
      </c>
    </row>
    <row r="66" spans="5:10" x14ac:dyDescent="0.25">
      <c r="E66" s="8">
        <v>53</v>
      </c>
      <c r="F66" s="10" t="s">
        <v>35</v>
      </c>
      <c r="G66" s="14">
        <v>1000</v>
      </c>
      <c r="H66">
        <f>VLOOKUP(F66,ИТОГ!$D$19:$G$89,4,FALSE)</f>
        <v>0</v>
      </c>
      <c r="I66">
        <f t="shared" si="0"/>
        <v>0</v>
      </c>
    </row>
    <row r="67" spans="5:10" x14ac:dyDescent="0.25">
      <c r="E67" s="6">
        <v>54</v>
      </c>
      <c r="F67" s="8" t="s">
        <v>36</v>
      </c>
      <c r="G67" s="14">
        <v>1000</v>
      </c>
      <c r="H67">
        <f>VLOOKUP(F67,ИТОГ!$D$19:$G$89,4,FALSE)</f>
        <v>0</v>
      </c>
      <c r="I67">
        <f t="shared" si="0"/>
        <v>0</v>
      </c>
    </row>
    <row r="68" spans="5:10" x14ac:dyDescent="0.25">
      <c r="E68" s="6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10" x14ac:dyDescent="0.25">
      <c r="E69" s="6">
        <v>56</v>
      </c>
      <c r="F69" s="6" t="s">
        <v>42</v>
      </c>
      <c r="G69" s="8">
        <v>10</v>
      </c>
      <c r="H69">
        <f>VLOOKUP(F69,ИТОГ!$D$19:$G$89,4,FALSE)</f>
        <v>0</v>
      </c>
      <c r="I69">
        <f t="shared" si="0"/>
        <v>0</v>
      </c>
    </row>
    <row r="70" spans="5:10" x14ac:dyDescent="0.25">
      <c r="E70" s="74" t="s">
        <v>136</v>
      </c>
      <c r="F70" s="74"/>
      <c r="G70" s="74"/>
      <c r="H70" s="74"/>
      <c r="I70">
        <f t="shared" si="0"/>
        <v>0</v>
      </c>
    </row>
    <row r="71" spans="5:10" ht="15.75" x14ac:dyDescent="0.25">
      <c r="E71" s="6">
        <v>57</v>
      </c>
      <c r="F71" s="73" t="s">
        <v>111</v>
      </c>
      <c r="G71" s="8">
        <v>140</v>
      </c>
      <c r="H71">
        <f>VLOOKUP(F71,ИТОГ!$D$19:$G$89,4,FALSE)</f>
        <v>0</v>
      </c>
      <c r="I71">
        <f t="shared" ref="I71:I76" si="1">G71*H71</f>
        <v>0</v>
      </c>
      <c r="J71" s="32"/>
    </row>
    <row r="72" spans="5:10" ht="15.75" x14ac:dyDescent="0.25">
      <c r="E72" s="6">
        <v>58</v>
      </c>
      <c r="F72" s="64" t="s">
        <v>6</v>
      </c>
      <c r="G72" s="8">
        <v>320</v>
      </c>
      <c r="H72">
        <f>VLOOKUP(F72,ИТОГ!$D$19:$G$89,4,FALSE)</f>
        <v>0</v>
      </c>
      <c r="I72">
        <f t="shared" si="1"/>
        <v>0</v>
      </c>
    </row>
    <row r="73" spans="5:10" ht="15.75" x14ac:dyDescent="0.25">
      <c r="E73" s="6">
        <v>59</v>
      </c>
      <c r="F73" s="58" t="s">
        <v>137</v>
      </c>
      <c r="G73" s="8">
        <v>110</v>
      </c>
      <c r="H73">
        <f>VLOOKUP(F73,ИТОГ!$D$19:$G$89,4,FALSE)</f>
        <v>0</v>
      </c>
      <c r="I73">
        <f t="shared" si="1"/>
        <v>0</v>
      </c>
    </row>
    <row r="74" spans="5:10" ht="15.75" x14ac:dyDescent="0.25">
      <c r="E74" s="6">
        <v>60</v>
      </c>
      <c r="F74" s="2" t="s">
        <v>9</v>
      </c>
      <c r="G74" s="8">
        <v>160</v>
      </c>
      <c r="H74">
        <f>VLOOKUP(F74,ИТОГ!$D$19:$G$89,4,FALSE)</f>
        <v>0</v>
      </c>
      <c r="I74">
        <f t="shared" si="1"/>
        <v>0</v>
      </c>
    </row>
    <row r="75" spans="5:10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10" ht="15.75" x14ac:dyDescent="0.25">
      <c r="E76" s="14">
        <v>62</v>
      </c>
      <c r="F76" s="64" t="s">
        <v>15</v>
      </c>
      <c r="G76" s="15">
        <v>160</v>
      </c>
      <c r="H76">
        <f>VLOOKUP(F76,ИТОГ!$D$19:$G$89,4,FALSE)</f>
        <v>0</v>
      </c>
      <c r="I76">
        <f t="shared" si="1"/>
        <v>0</v>
      </c>
    </row>
    <row r="77" spans="5:10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10" x14ac:dyDescent="0.25">
      <c r="F78" s="36"/>
    </row>
    <row r="79" spans="5:10" x14ac:dyDescent="0.25">
      <c r="F79" s="116" t="s">
        <v>67</v>
      </c>
    </row>
    <row r="80" spans="5:10" x14ac:dyDescent="0.25">
      <c r="F80" s="117"/>
    </row>
    <row r="81" spans="6:6" x14ac:dyDescent="0.25">
      <c r="F81" s="117"/>
    </row>
    <row r="82" spans="6:6" x14ac:dyDescent="0.25">
      <c r="F82" s="117"/>
    </row>
    <row r="83" spans="6:6" x14ac:dyDescent="0.25">
      <c r="F83" s="117"/>
    </row>
    <row r="84" spans="6:6" x14ac:dyDescent="0.25">
      <c r="F84" s="117"/>
    </row>
    <row r="85" spans="6:6" x14ac:dyDescent="0.25">
      <c r="F85" s="117"/>
    </row>
    <row r="86" spans="6:6" x14ac:dyDescent="0.25">
      <c r="F86" s="117"/>
    </row>
    <row r="87" spans="6:6" x14ac:dyDescent="0.25">
      <c r="F87" s="117"/>
    </row>
    <row r="88" spans="6:6" ht="20.25" customHeight="1" x14ac:dyDescent="0.25">
      <c r="F88" s="118"/>
    </row>
    <row r="89" spans="6:6" x14ac:dyDescent="0.25">
      <c r="F89" t="s">
        <v>68</v>
      </c>
    </row>
  </sheetData>
  <autoFilter ref="E4:I77" xr:uid="{00000000-0001-0000-0900-000000000000}"/>
  <mergeCells count="10">
    <mergeCell ref="F79:F88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E4:I89"/>
  <sheetViews>
    <sheetView topLeftCell="A58" workbookViewId="0">
      <selection activeCell="G71" sqref="G71:I71"/>
    </sheetView>
  </sheetViews>
  <sheetFormatPr defaultRowHeight="15" x14ac:dyDescent="0.25"/>
  <cols>
    <col min="6" max="6" width="70.85546875" customWidth="1"/>
    <col min="7" max="7" width="29.5703125" customWidth="1"/>
    <col min="8" max="8" width="16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260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50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0</v>
      </c>
      <c r="H10">
        <f>VLOOKUP(F10,ИТОГ!$D$19:$G$82,4,FALSE)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200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1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3</v>
      </c>
      <c r="H15">
        <f>VLOOKUP(F15,ИТОГ!$D$19:$G$89,4,FALSE)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5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45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3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50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240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8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50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10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10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3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4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4000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0</v>
      </c>
      <c r="H42">
        <f>VLOOKUP(F42,ИТОГ!$D$19:$G$82,4,FALSE)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366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48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VLOOKUP(F45,ИТОГ!$D$19:$G$82,4,FALSE)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10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15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15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15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4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4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60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2500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12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0</v>
      </c>
      <c r="H65">
        <f>VLOOKUP(F65,ИТОГ!$D$19:$G$82,4,FALSE)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0</v>
      </c>
      <c r="H66">
        <f>VLOOKUP(F66,ИТОГ!$D$19:$G$82,4,FALSE)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0</v>
      </c>
      <c r="H67">
        <f>VLOOKUP(F67,ИТОГ!$D$19:$G$82,4,FALSE)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50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34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130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260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30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130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130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16" t="s">
        <v>189</v>
      </c>
    </row>
    <row r="80" spans="5:9" x14ac:dyDescent="0.25">
      <c r="F80" s="117"/>
    </row>
    <row r="81" spans="6:6" x14ac:dyDescent="0.25">
      <c r="F81" s="117"/>
    </row>
    <row r="82" spans="6:6" x14ac:dyDescent="0.25">
      <c r="F82" s="117"/>
    </row>
    <row r="83" spans="6:6" x14ac:dyDescent="0.25">
      <c r="F83" s="117"/>
    </row>
    <row r="84" spans="6:6" x14ac:dyDescent="0.25">
      <c r="F84" s="117"/>
    </row>
    <row r="85" spans="6:6" x14ac:dyDescent="0.25">
      <c r="F85" s="117"/>
    </row>
    <row r="86" spans="6:6" x14ac:dyDescent="0.25">
      <c r="F86" s="117"/>
    </row>
    <row r="87" spans="6:6" x14ac:dyDescent="0.25">
      <c r="F87" s="117"/>
    </row>
    <row r="88" spans="6:6" ht="63" customHeight="1" x14ac:dyDescent="0.25">
      <c r="F88" s="118"/>
    </row>
    <row r="89" spans="6:6" x14ac:dyDescent="0.25">
      <c r="F89" t="s">
        <v>69</v>
      </c>
    </row>
  </sheetData>
  <autoFilter ref="E4:I77" xr:uid="{00000000-0001-0000-0A00-000000000000}"/>
  <mergeCells count="10">
    <mergeCell ref="F79:F88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E4:I88"/>
  <sheetViews>
    <sheetView topLeftCell="A55" workbookViewId="0">
      <selection activeCell="G71" sqref="G71:I71"/>
    </sheetView>
  </sheetViews>
  <sheetFormatPr defaultRowHeight="15" x14ac:dyDescent="0.25"/>
  <cols>
    <col min="6" max="6" width="71.85546875" customWidth="1"/>
    <col min="7" max="7" width="34.5703125" customWidth="1"/>
    <col min="8" max="8" width="14.855468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27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3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1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4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5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35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1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12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3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1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13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35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0</v>
      </c>
      <c r="H35">
        <f>VLOOKUP(F35,ИТОГ!$D$19:$G$82,4,FALSE)</f>
        <v>0</v>
      </c>
      <c r="I35">
        <f t="shared" si="0"/>
        <v>0</v>
      </c>
    </row>
    <row r="36" spans="5:9" x14ac:dyDescent="0.25">
      <c r="E36" s="8">
        <v>27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0</v>
      </c>
      <c r="H41">
        <f>VLOOKUP(F41,ИТОГ!$D$19:$G$82,4,FALSE)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0</v>
      </c>
      <c r="H42">
        <f>VLOOKUP(F42,ИТОГ!$D$19:$G$82,4,FALSE)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VLOOKUP(F45,ИТОГ!$D$19:$G$82,4,FALSE)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0</v>
      </c>
      <c r="H49">
        <f>VLOOKUP(F49,ИТОГ!$D$19:$G$82,4,FALSE)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>
        <v>0</v>
      </c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0</v>
      </c>
      <c r="H55">
        <f>VLOOKUP(F55,ИТОГ!$D$19:$G$82,4,FALSE)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0</v>
      </c>
      <c r="H65">
        <f>VLOOKUP(F65,ИТОГ!$D$19:$G$82,4,FALSE)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0</v>
      </c>
      <c r="H66">
        <f>VLOOKUP(F66,ИТОГ!$D$19:$G$82,4,FALSE)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0</v>
      </c>
      <c r="H67">
        <f>VLOOKUP(F67,ИТОГ!$D$19:$G$82,4,FALSE)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10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VLOOKUP(F69,ИТОГ!$D$19:$G$82,4,FALSE)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8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4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8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8</v>
      </c>
      <c r="H76">
        <f>VLOOKUP(F76,ИТОГ!$D$19:$G$89,4,FALSE)</f>
        <v>0</v>
      </c>
      <c r="I76">
        <f t="shared" si="1"/>
        <v>0</v>
      </c>
    </row>
    <row r="77" spans="5:9" x14ac:dyDescent="0.25">
      <c r="H77" s="25"/>
      <c r="I77" s="35">
        <f>SUM(I6:I76)</f>
        <v>0</v>
      </c>
    </row>
    <row r="78" spans="5:9" x14ac:dyDescent="0.25">
      <c r="F78" s="119" t="s">
        <v>70</v>
      </c>
    </row>
    <row r="79" spans="5:9" x14ac:dyDescent="0.25">
      <c r="F79" s="117"/>
    </row>
    <row r="80" spans="5:9" x14ac:dyDescent="0.25">
      <c r="F80" s="117"/>
    </row>
    <row r="81" spans="6:6" x14ac:dyDescent="0.25">
      <c r="F81" s="117"/>
    </row>
    <row r="82" spans="6:6" x14ac:dyDescent="0.25">
      <c r="F82" s="117"/>
    </row>
    <row r="83" spans="6:6" x14ac:dyDescent="0.25">
      <c r="F83" s="117"/>
    </row>
    <row r="84" spans="6:6" x14ac:dyDescent="0.25">
      <c r="F84" s="117"/>
    </row>
    <row r="85" spans="6:6" x14ac:dyDescent="0.25">
      <c r="F85" s="117"/>
    </row>
    <row r="86" spans="6:6" x14ac:dyDescent="0.25">
      <c r="F86" s="117"/>
    </row>
    <row r="87" spans="6:6" ht="46.5" customHeight="1" x14ac:dyDescent="0.25">
      <c r="F87" s="118"/>
    </row>
    <row r="88" spans="6:6" x14ac:dyDescent="0.25">
      <c r="F88" t="s">
        <v>71</v>
      </c>
    </row>
  </sheetData>
  <autoFilter ref="E4:I88" xr:uid="{00000000-0001-0000-0B00-000000000000}"/>
  <mergeCells count="10">
    <mergeCell ref="F78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4:I88"/>
  <sheetViews>
    <sheetView topLeftCell="A58" workbookViewId="0">
      <selection activeCell="G71" sqref="G71:I71"/>
    </sheetView>
  </sheetViews>
  <sheetFormatPr defaultRowHeight="15" x14ac:dyDescent="0.25"/>
  <cols>
    <col min="6" max="6" width="67.140625" customWidth="1"/>
    <col min="7" max="7" width="33.85546875" customWidth="1"/>
    <col min="8" max="8" width="18.140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6">
        <v>37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6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6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6">
        <v>1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6">
        <v>0</v>
      </c>
      <c r="H10">
        <f>VLOOKUP(F10,ИТОГ!$D$19:$G$82,4,FALSE)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6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6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6">
        <v>16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6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6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6">
        <v>1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6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6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6"/>
      <c r="I19">
        <f t="shared" si="0"/>
        <v>0</v>
      </c>
    </row>
    <row r="20" spans="5:9" x14ac:dyDescent="0.25">
      <c r="E20" s="8">
        <v>14</v>
      </c>
      <c r="F20" s="8" t="s">
        <v>115</v>
      </c>
      <c r="G20" s="6">
        <v>0</v>
      </c>
      <c r="H20">
        <f>VLOOKUP(F20,ИТОГ!$D$19:$G$82,4,FALSE)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6">
        <v>0</v>
      </c>
      <c r="H21">
        <f>VLOOKUP(F21,ИТОГ!$D$19:$G$82,4,FALSE)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6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6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6">
        <v>19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6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6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6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6"/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6">
        <v>20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6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6">
        <v>3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6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6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6"/>
      <c r="I34">
        <f t="shared" si="0"/>
        <v>0</v>
      </c>
    </row>
    <row r="35" spans="5:9" x14ac:dyDescent="0.25">
      <c r="E35" s="8">
        <v>27</v>
      </c>
      <c r="F35" s="8" t="s">
        <v>14</v>
      </c>
      <c r="G35" s="6">
        <v>0</v>
      </c>
      <c r="H35">
        <f>VLOOKUP(F35,ИТОГ!$D$19:$G$82,4,FALSE)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6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6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39</v>
      </c>
      <c r="F38" s="8" t="s">
        <v>17</v>
      </c>
      <c r="G38" s="6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6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6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6">
        <v>750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6">
        <v>100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6">
        <v>100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6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6">
        <v>6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6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6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6"/>
      <c r="I48">
        <f t="shared" si="0"/>
        <v>0</v>
      </c>
    </row>
    <row r="49" spans="5:9" x14ac:dyDescent="0.25">
      <c r="E49" s="6">
        <v>39</v>
      </c>
      <c r="F49" s="28" t="s">
        <v>130</v>
      </c>
      <c r="G49" s="6">
        <v>26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6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6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6"/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6"/>
      <c r="I53">
        <f t="shared" si="0"/>
        <v>0</v>
      </c>
    </row>
    <row r="54" spans="5:9" x14ac:dyDescent="0.25">
      <c r="E54" s="6">
        <v>43</v>
      </c>
      <c r="F54" s="8" t="s">
        <v>37</v>
      </c>
      <c r="G54" s="6">
        <v>30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6">
        <v>0</v>
      </c>
      <c r="H55">
        <f>VLOOKUP(F55,ИТОГ!$D$19:$G$82,4,FALSE)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6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6"/>
      <c r="I57">
        <f t="shared" si="0"/>
        <v>0</v>
      </c>
    </row>
    <row r="58" spans="5:9" x14ac:dyDescent="0.25">
      <c r="E58" s="8">
        <v>46</v>
      </c>
      <c r="F58" s="28" t="s">
        <v>134</v>
      </c>
      <c r="G58" s="6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6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6"/>
      <c r="I60">
        <f t="shared" si="0"/>
        <v>0</v>
      </c>
    </row>
    <row r="61" spans="5:9" x14ac:dyDescent="0.25">
      <c r="E61" s="8">
        <v>48</v>
      </c>
      <c r="F61" s="6" t="s">
        <v>30</v>
      </c>
      <c r="G61" s="6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6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6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6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6">
        <v>39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6">
        <v>0</v>
      </c>
      <c r="H66">
        <f>VLOOKUP(F66,ИТОГ!$D$19:$G$82,4,FALSE)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6">
        <v>936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6">
        <v>33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6">
        <v>3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7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6">
        <v>14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6">
        <v>28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6">
        <v>0</v>
      </c>
      <c r="H73">
        <f>_xlfn.XLOOKUP(F:F,ИТОГ!D:D,ИТОГ!G:G)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6">
        <v>14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6">
        <v>0</v>
      </c>
      <c r="H75">
        <f>_xlfn.XLOOKUP(F:F,ИТОГ!D:D,ИТОГ!G:G)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4">
        <v>14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I77" s="35">
        <f>SUM(I6:I76)</f>
        <v>0</v>
      </c>
    </row>
    <row r="78" spans="5:9" x14ac:dyDescent="0.25">
      <c r="F78" s="116" t="s">
        <v>72</v>
      </c>
      <c r="H78" s="25"/>
    </row>
    <row r="79" spans="5:9" x14ac:dyDescent="0.25">
      <c r="F79" s="117"/>
    </row>
    <row r="80" spans="5:9" x14ac:dyDescent="0.25">
      <c r="F80" s="117"/>
    </row>
    <row r="81" spans="6:6" x14ac:dyDescent="0.25">
      <c r="F81" s="117"/>
    </row>
    <row r="82" spans="6:6" x14ac:dyDescent="0.25">
      <c r="F82" s="117"/>
    </row>
    <row r="83" spans="6:6" x14ac:dyDescent="0.25">
      <c r="F83" s="117"/>
    </row>
    <row r="84" spans="6:6" x14ac:dyDescent="0.25">
      <c r="F84" s="117"/>
    </row>
    <row r="85" spans="6:6" x14ac:dyDescent="0.25">
      <c r="F85" s="117"/>
    </row>
    <row r="86" spans="6:6" x14ac:dyDescent="0.25">
      <c r="F86" s="117"/>
    </row>
    <row r="87" spans="6:6" ht="60.75" customHeight="1" x14ac:dyDescent="0.25">
      <c r="F87" s="118"/>
    </row>
    <row r="88" spans="6:6" x14ac:dyDescent="0.25">
      <c r="F88" t="s">
        <v>73</v>
      </c>
    </row>
  </sheetData>
  <autoFilter ref="E4:I88" xr:uid="{00000000-0001-0000-0C00-000000000000}"/>
  <mergeCells count="10">
    <mergeCell ref="F78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E4:I89"/>
  <sheetViews>
    <sheetView topLeftCell="C65" workbookViewId="0">
      <selection activeCell="G71" sqref="G71:I71"/>
    </sheetView>
  </sheetViews>
  <sheetFormatPr defaultRowHeight="15" x14ac:dyDescent="0.25"/>
  <cols>
    <col min="6" max="6" width="77.85546875" customWidth="1"/>
    <col min="7" max="7" width="37.5703125" customWidth="1"/>
    <col min="8" max="8" width="35.855468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78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0</v>
      </c>
      <c r="H7">
        <f>VLOOKUP(F7,ИТОГ!$D$19:$G$82,4,FALSE)</f>
        <v>0</v>
      </c>
      <c r="I7">
        <f t="shared" ref="I7:I71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4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1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10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1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1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63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1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63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15.7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1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35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63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63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1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63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955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204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65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1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2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6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2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20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300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1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200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240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30</v>
      </c>
      <c r="H64">
        <f>VLOOKUP(F64,ИТОГ!$D$19:$G$89,4,FALSE)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200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240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1000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10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4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13</v>
      </c>
      <c r="H71">
        <f>VLOOKUP(F71,ИТОГ!$D$19:$G$89,4,FALSE)</f>
        <v>0</v>
      </c>
      <c r="I71">
        <f t="shared" si="0"/>
        <v>0</v>
      </c>
    </row>
    <row r="72" spans="5:9" ht="15.75" x14ac:dyDescent="0.25">
      <c r="E72" s="6">
        <v>58</v>
      </c>
      <c r="F72" s="64" t="s">
        <v>6</v>
      </c>
      <c r="G72" s="8">
        <v>26</v>
      </c>
      <c r="H72">
        <f>VLOOKUP(F72,ИТОГ!$D$19:$G$89,4,FALSE)</f>
        <v>0</v>
      </c>
      <c r="I72">
        <f t="shared" ref="I72:I76" si="1">G72*H72</f>
        <v>0</v>
      </c>
    </row>
    <row r="73" spans="5:9" ht="15.75" x14ac:dyDescent="0.25">
      <c r="E73" s="6">
        <v>59</v>
      </c>
      <c r="F73" s="58" t="s">
        <v>137</v>
      </c>
      <c r="G73" s="8">
        <v>13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13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13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4">
        <v>13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74</v>
      </c>
    </row>
    <row r="80" spans="5:9" x14ac:dyDescent="0.25">
      <c r="F80" s="110"/>
    </row>
    <row r="81" spans="6:7" x14ac:dyDescent="0.25">
      <c r="F81" s="110"/>
    </row>
    <row r="82" spans="6:7" x14ac:dyDescent="0.25">
      <c r="F82" s="110"/>
    </row>
    <row r="83" spans="6:7" x14ac:dyDescent="0.25">
      <c r="F83" s="110"/>
    </row>
    <row r="84" spans="6:7" x14ac:dyDescent="0.25">
      <c r="F84" s="110"/>
    </row>
    <row r="85" spans="6:7" x14ac:dyDescent="0.25">
      <c r="F85" s="110"/>
    </row>
    <row r="86" spans="6:7" x14ac:dyDescent="0.25">
      <c r="F86" s="110"/>
    </row>
    <row r="87" spans="6:7" ht="51" customHeight="1" x14ac:dyDescent="0.25">
      <c r="F87" s="111"/>
    </row>
    <row r="89" spans="6:7" ht="15.75" x14ac:dyDescent="0.25">
      <c r="F89" s="16" t="s">
        <v>75</v>
      </c>
      <c r="G89" s="16"/>
    </row>
  </sheetData>
  <autoFilter ref="E4:I77" xr:uid="{00000000-0001-0000-0D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E4:I90"/>
  <sheetViews>
    <sheetView topLeftCell="A63" workbookViewId="0">
      <selection activeCell="G71" sqref="G71:I71"/>
    </sheetView>
  </sheetViews>
  <sheetFormatPr defaultRowHeight="15" x14ac:dyDescent="0.25"/>
  <cols>
    <col min="6" max="6" width="70" customWidth="1"/>
    <col min="7" max="7" width="31.140625" customWidth="1"/>
    <col min="8" max="8" width="17.28515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12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3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3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VLOOKUP(F12,ИТОГ!$D$19:$G$89,4,FALSE)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3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VLOOKUP(F15,ИТОГ!$D$19:$G$89,4,FALSE)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3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</row>
    <row r="20" spans="5:9" x14ac:dyDescent="0.25">
      <c r="E20" s="8">
        <v>14</v>
      </c>
      <c r="F20" s="8" t="s">
        <v>115</v>
      </c>
      <c r="G20" s="8">
        <v>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2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</row>
    <row r="24" spans="5:9" ht="15.75" x14ac:dyDescent="0.25">
      <c r="E24" s="8">
        <v>17</v>
      </c>
      <c r="F24" s="26" t="s">
        <v>117</v>
      </c>
      <c r="G24" s="8">
        <v>13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12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3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5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VLOOKUP(F30,ИТОГ!$D$19:$G$89,4,FALSE)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5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2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</row>
    <row r="35" spans="5:9" x14ac:dyDescent="0.25">
      <c r="E35" s="8">
        <v>27</v>
      </c>
      <c r="F35" s="8" t="s">
        <v>14</v>
      </c>
      <c r="G35" s="8">
        <v>11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</row>
    <row r="41" spans="5:9" ht="15.75" x14ac:dyDescent="0.25">
      <c r="E41" s="8">
        <v>32</v>
      </c>
      <c r="F41" s="2" t="s">
        <v>125</v>
      </c>
      <c r="G41" s="8">
        <v>2174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24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157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2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</row>
    <row r="49" spans="5:9" x14ac:dyDescent="0.25">
      <c r="E49" s="6">
        <v>39</v>
      </c>
      <c r="F49" s="28" t="s">
        <v>130</v>
      </c>
      <c r="G49" s="15">
        <v>10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15">
        <v>12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15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15">
        <v>0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</row>
    <row r="54" spans="5:9" x14ac:dyDescent="0.25">
      <c r="E54" s="6">
        <v>43</v>
      </c>
      <c r="F54" s="8" t="s">
        <v>37</v>
      </c>
      <c r="G54" s="15">
        <v>10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15">
        <v>1500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15">
        <v>0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</row>
    <row r="58" spans="5:9" x14ac:dyDescent="0.25">
      <c r="E58" s="8">
        <v>46</v>
      </c>
      <c r="F58" s="28" t="s">
        <v>134</v>
      </c>
      <c r="G58" s="8">
        <v>15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</row>
    <row r="61" spans="5:9" x14ac:dyDescent="0.25">
      <c r="E61" s="8">
        <v>48</v>
      </c>
      <c r="F61" s="6" t="s">
        <v>30</v>
      </c>
      <c r="G61" s="8">
        <v>444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144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/>
      <c r="H63">
        <f>VLOOKUP(F63,ИТОГ!$D$19:$G$89,4,FALSE)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12</v>
      </c>
      <c r="H64">
        <f>VLOOKUP(F64,ИТОГ!$D$19:$G$89,4,FALSE)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252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252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1704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4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9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3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9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9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9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77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36" customHeight="1" x14ac:dyDescent="0.25">
      <c r="F87" s="111"/>
    </row>
    <row r="89" spans="6:6" ht="15.75" x14ac:dyDescent="0.25">
      <c r="F89" s="16" t="s">
        <v>76</v>
      </c>
    </row>
    <row r="90" spans="6:6" ht="15.75" x14ac:dyDescent="0.25">
      <c r="F90" s="16"/>
    </row>
  </sheetData>
  <autoFilter ref="E4:I77" xr:uid="{00000000-0001-0000-0E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E4:I89"/>
  <sheetViews>
    <sheetView topLeftCell="A65" workbookViewId="0">
      <selection activeCell="G71" sqref="G71:I71"/>
    </sheetView>
  </sheetViews>
  <sheetFormatPr defaultRowHeight="15" x14ac:dyDescent="0.25"/>
  <cols>
    <col min="6" max="6" width="69.5703125" customWidth="1"/>
    <col min="7" max="7" width="29.42578125" customWidth="1"/>
    <col min="8" max="8" width="16.425781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33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7</v>
      </c>
      <c r="H7">
        <f>VLOOKUP(F7,ИТОГ!$D$19:$G$89,4,FALSE)</f>
        <v>0</v>
      </c>
      <c r="I7">
        <f t="shared" ref="I7:I71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1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VLOOKUP(F12,ИТОГ!$D$19:$G$89,4,FALSE)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VLOOKUP(F15,ИТОГ!$D$19:$G$89,4,FALSE)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</row>
    <row r="20" spans="5:9" x14ac:dyDescent="0.25">
      <c r="E20" s="8">
        <v>14</v>
      </c>
      <c r="F20" s="8" t="s">
        <v>115</v>
      </c>
      <c r="G20" s="8">
        <v>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1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</row>
    <row r="24" spans="5:9" ht="15.75" x14ac:dyDescent="0.25">
      <c r="E24" s="8">
        <v>17</v>
      </c>
      <c r="F24" s="26" t="s">
        <v>117</v>
      </c>
      <c r="G24" s="8">
        <v>10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7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1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40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VLOOKUP(F30,ИТОГ!$D$19:$G$89,4,FALSE)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2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</row>
    <row r="35" spans="5:9" x14ac:dyDescent="0.25">
      <c r="E35" s="8">
        <v>27</v>
      </c>
      <c r="F35" s="8" t="s">
        <v>14</v>
      </c>
      <c r="G35" s="31">
        <v>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30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</row>
    <row r="41" spans="5:9" ht="15.75" x14ac:dyDescent="0.25">
      <c r="E41" s="8">
        <v>32</v>
      </c>
      <c r="F41" s="2" t="s">
        <v>125</v>
      </c>
      <c r="G41" s="8">
        <v>1200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10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2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</row>
    <row r="49" spans="5:9" x14ac:dyDescent="0.25">
      <c r="E49" s="6">
        <v>39</v>
      </c>
      <c r="F49" s="28" t="s">
        <v>130</v>
      </c>
      <c r="G49" s="8">
        <v>20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2000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</row>
    <row r="58" spans="5:9" x14ac:dyDescent="0.25">
      <c r="E58" s="8">
        <v>46</v>
      </c>
      <c r="F58" s="28" t="s">
        <v>134</v>
      </c>
      <c r="G58" s="8">
        <v>40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</row>
    <row r="61" spans="5:9" x14ac:dyDescent="0.25">
      <c r="E61" s="8">
        <v>48</v>
      </c>
      <c r="F61" s="6" t="s">
        <v>30</v>
      </c>
      <c r="G61" s="8">
        <v>400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100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11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0</v>
      </c>
      <c r="H64">
        <f>VLOOKUP(F64,ИТОГ!$D$19:$G$89,4,FALSE)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500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500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1200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4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11</v>
      </c>
      <c r="H71">
        <f>VLOOKUP(F71,ИТОГ!$D$19:$G$89,4,FALSE)</f>
        <v>0</v>
      </c>
      <c r="I71">
        <f t="shared" si="0"/>
        <v>0</v>
      </c>
    </row>
    <row r="72" spans="5:9" ht="15.75" x14ac:dyDescent="0.25">
      <c r="E72" s="6">
        <v>58</v>
      </c>
      <c r="F72" s="64" t="s">
        <v>6</v>
      </c>
      <c r="G72" s="8">
        <v>22</v>
      </c>
      <c r="H72">
        <f>VLOOKUP(F72,ИТОГ!$D$19:$G$89,4,FALSE)</f>
        <v>0</v>
      </c>
      <c r="I72">
        <f t="shared" ref="I72:I76" si="1">G72*H72</f>
        <v>0</v>
      </c>
    </row>
    <row r="73" spans="5:9" ht="15.75" x14ac:dyDescent="0.25">
      <c r="E73" s="6">
        <v>59</v>
      </c>
      <c r="F73" s="58" t="s">
        <v>137</v>
      </c>
      <c r="G73" s="8">
        <v>3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11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11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11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78</v>
      </c>
    </row>
    <row r="80" spans="5:9" x14ac:dyDescent="0.25">
      <c r="F80" s="110"/>
    </row>
    <row r="81" spans="6:7" x14ac:dyDescent="0.25">
      <c r="F81" s="110"/>
    </row>
    <row r="82" spans="6:7" x14ac:dyDescent="0.25">
      <c r="F82" s="110"/>
    </row>
    <row r="83" spans="6:7" x14ac:dyDescent="0.25">
      <c r="F83" s="110"/>
    </row>
    <row r="84" spans="6:7" x14ac:dyDescent="0.25">
      <c r="F84" s="110"/>
    </row>
    <row r="85" spans="6:7" x14ac:dyDescent="0.25">
      <c r="F85" s="110"/>
    </row>
    <row r="86" spans="6:7" x14ac:dyDescent="0.25">
      <c r="F86" s="110"/>
    </row>
    <row r="87" spans="6:7" ht="50.25" customHeight="1" x14ac:dyDescent="0.25">
      <c r="F87" s="111"/>
    </row>
    <row r="89" spans="6:7" ht="15.75" x14ac:dyDescent="0.25">
      <c r="F89" s="16" t="s">
        <v>79</v>
      </c>
      <c r="G89" s="16"/>
    </row>
  </sheetData>
  <autoFilter ref="E4:I77" xr:uid="{00000000-0001-0000-0F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E4:I88"/>
  <sheetViews>
    <sheetView topLeftCell="A63" workbookViewId="0">
      <selection activeCell="G71" sqref="G71:I71"/>
    </sheetView>
  </sheetViews>
  <sheetFormatPr defaultRowHeight="15" x14ac:dyDescent="0.25"/>
  <cols>
    <col min="6" max="6" width="70.140625" customWidth="1"/>
    <col min="7" max="7" width="44.28515625" customWidth="1"/>
    <col min="8" max="8" width="12.71093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30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10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1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2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10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2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10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2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7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2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0</v>
      </c>
      <c r="H35">
        <f>VLOOKUP(F35,ИТОГ!$D$19:$G$82,4,FALSE)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50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200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10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2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12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4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80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10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480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480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240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500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VLOOKUP(F69,ИТОГ!$D$19:$G$82,4,FALSE)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8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16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8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8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8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8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109" t="s">
        <v>80</v>
      </c>
      <c r="H78" s="25"/>
    </row>
    <row r="79" spans="5:9" x14ac:dyDescent="0.25">
      <c r="F79" s="110"/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ht="77.25" customHeight="1" x14ac:dyDescent="0.25">
      <c r="F86" s="111"/>
    </row>
    <row r="88" spans="6:6" ht="15.75" x14ac:dyDescent="0.25">
      <c r="F88" s="16" t="s">
        <v>81</v>
      </c>
    </row>
  </sheetData>
  <autoFilter ref="E4:I86" xr:uid="{00000000-0001-0000-1000-000000000000}"/>
  <mergeCells count="10">
    <mergeCell ref="F78:F86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E4:I89"/>
  <sheetViews>
    <sheetView topLeftCell="A67" workbookViewId="0">
      <selection activeCell="G71" sqref="G71:I71"/>
    </sheetView>
  </sheetViews>
  <sheetFormatPr defaultRowHeight="15" x14ac:dyDescent="0.25"/>
  <cols>
    <col min="6" max="6" width="72.140625" customWidth="1"/>
    <col min="7" max="7" width="35" customWidth="1"/>
    <col min="8" max="8" width="13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26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10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2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26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10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2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20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0</v>
      </c>
      <c r="H35">
        <f>VLOOKUP(F35,ИТОГ!$D$19:$G$82,4,FALSE)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6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10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2</v>
      </c>
      <c r="F41" s="2" t="s">
        <v>125</v>
      </c>
      <c r="G41" s="8">
        <v>2900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42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11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84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5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2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2000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360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55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11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264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348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673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9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9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8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9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9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9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82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59.25" customHeight="1" x14ac:dyDescent="0.25">
      <c r="F87" s="111"/>
    </row>
    <row r="89" spans="6:6" ht="15.75" x14ac:dyDescent="0.25">
      <c r="F89" s="16" t="s">
        <v>83</v>
      </c>
    </row>
  </sheetData>
  <autoFilter ref="E4:I77" xr:uid="{00000000-0001-0000-11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3:I88"/>
  <sheetViews>
    <sheetView workbookViewId="0">
      <selection activeCell="H6" sqref="H6"/>
    </sheetView>
  </sheetViews>
  <sheetFormatPr defaultRowHeight="15" x14ac:dyDescent="0.25"/>
  <cols>
    <col min="6" max="6" width="61.140625" customWidth="1"/>
    <col min="7" max="7" width="39.140625" customWidth="1"/>
    <col min="8" max="8" width="21.5703125" customWidth="1"/>
    <col min="9" max="9" width="10.85546875" customWidth="1"/>
    <col min="12" max="12" width="9.85546875" bestFit="1" customWidth="1"/>
  </cols>
  <sheetData>
    <row r="3" spans="5:9" x14ac:dyDescent="0.25">
      <c r="F3" s="3"/>
      <c r="G3" s="4"/>
    </row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  <c r="I4" t="s">
        <v>194</v>
      </c>
    </row>
    <row r="5" spans="5:9" x14ac:dyDescent="0.25">
      <c r="E5" s="20" t="s">
        <v>0</v>
      </c>
      <c r="F5" s="22"/>
      <c r="G5" s="21"/>
    </row>
    <row r="6" spans="5:9" x14ac:dyDescent="0.25">
      <c r="E6" s="8">
        <v>1</v>
      </c>
      <c r="F6" s="9" t="s">
        <v>107</v>
      </c>
      <c r="G6" s="8">
        <v>246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4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24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0</v>
      </c>
      <c r="H10">
        <f>VLOOKUP(F10,ИТОГ!$D$19:$G$82,4,FALSE)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7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1</v>
      </c>
      <c r="H12">
        <f>VLOOKUP(F12,ИТОГ!$D$19:$G$89,4,FALSE)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18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2</v>
      </c>
      <c r="H14">
        <f>VLOOKUP(F14,ИТОГ!$D$19:$G$89,4,FALSE)</f>
        <v>0</v>
      </c>
      <c r="I14">
        <f t="shared" si="0"/>
        <v>0</v>
      </c>
    </row>
    <row r="15" spans="5:9" ht="15.75" x14ac:dyDescent="0.25">
      <c r="E15" s="8">
        <v>10</v>
      </c>
      <c r="F15" s="26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12"/>
      <c r="F19" s="98" t="s">
        <v>114</v>
      </c>
      <c r="G19" s="99"/>
    </row>
    <row r="20" spans="5:9" x14ac:dyDescent="0.25">
      <c r="E20" s="8">
        <v>14</v>
      </c>
      <c r="F20" s="8" t="s">
        <v>115</v>
      </c>
      <c r="G20" s="8">
        <v>170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20"/>
      <c r="F23" s="100" t="s">
        <v>116</v>
      </c>
      <c r="G23" s="101"/>
    </row>
    <row r="24" spans="5:9" ht="15.75" x14ac:dyDescent="0.25">
      <c r="E24" s="8">
        <v>17</v>
      </c>
      <c r="F24" s="26" t="s">
        <v>117</v>
      </c>
      <c r="G24" s="8">
        <v>55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4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7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0</v>
      </c>
      <c r="H31">
        <f>VLOOKUP(F31,ИТОГ!$D$19:$G$82,4,FALSE)</f>
        <v>0</v>
      </c>
      <c r="I31">
        <f t="shared" si="0"/>
        <v>0</v>
      </c>
    </row>
    <row r="32" spans="5:9" ht="31.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2" t="s">
        <v>13</v>
      </c>
      <c r="F34" s="19"/>
      <c r="G34" s="8"/>
    </row>
    <row r="35" spans="5:9" x14ac:dyDescent="0.25">
      <c r="E35" s="8">
        <v>27</v>
      </c>
      <c r="F35" s="8" t="s">
        <v>14</v>
      </c>
      <c r="G35" s="8">
        <v>8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20" t="s">
        <v>19</v>
      </c>
      <c r="F40" s="21"/>
      <c r="G40" s="8"/>
    </row>
    <row r="41" spans="5:9" ht="15.75" x14ac:dyDescent="0.25">
      <c r="E41" s="8">
        <v>32</v>
      </c>
      <c r="F41" s="2" t="s">
        <v>125</v>
      </c>
      <c r="G41" s="8">
        <v>2114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0</v>
      </c>
      <c r="H42">
        <f>VLOOKUP(F42,ИТОГ!$D$19:$G$82,4,FALSE)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12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VLOOKUP(F45,ИТОГ!$D$19:$G$82,4,FALSE)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20" t="s">
        <v>21</v>
      </c>
      <c r="F48" s="21"/>
      <c r="G48" s="8"/>
    </row>
    <row r="49" spans="5:9" x14ac:dyDescent="0.25">
      <c r="E49" s="6">
        <v>39</v>
      </c>
      <c r="F49" s="28" t="s">
        <v>130</v>
      </c>
      <c r="G49" s="8">
        <v>86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20" t="s">
        <v>23</v>
      </c>
      <c r="F53" s="21"/>
      <c r="G53" s="8"/>
    </row>
    <row r="54" spans="5:9" x14ac:dyDescent="0.25">
      <c r="E54" s="6">
        <v>43</v>
      </c>
      <c r="F54" s="8" t="s">
        <v>37</v>
      </c>
      <c r="G54" s="8">
        <v>135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138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96" t="s">
        <v>133</v>
      </c>
      <c r="F57" s="97"/>
      <c r="G57" s="8"/>
    </row>
    <row r="58" spans="5:9" x14ac:dyDescent="0.25">
      <c r="E58" s="8">
        <v>46</v>
      </c>
      <c r="F58" s="8" t="s">
        <v>134</v>
      </c>
      <c r="G58" s="8"/>
      <c r="H58">
        <f>VLOOKUP(F58,ИТОГ!$D$19:$G$82,4,FALSE)</f>
        <v>0</v>
      </c>
      <c r="I58">
        <f t="shared" si="0"/>
        <v>0</v>
      </c>
    </row>
    <row r="59" spans="5:9" x14ac:dyDescent="0.25">
      <c r="E59" s="10">
        <v>47</v>
      </c>
      <c r="F59" s="30" t="s">
        <v>28</v>
      </c>
      <c r="G59" s="8"/>
      <c r="H59">
        <f>VLOOKUP(F59,ИТОГ!$D$19:$G$82,4,FALSE)</f>
        <v>0</v>
      </c>
      <c r="I59">
        <f t="shared" si="0"/>
        <v>0</v>
      </c>
    </row>
    <row r="60" spans="5:9" x14ac:dyDescent="0.25">
      <c r="E60" s="8"/>
      <c r="F60" s="102" t="s">
        <v>135</v>
      </c>
      <c r="G60" s="103"/>
    </row>
    <row r="61" spans="5:9" x14ac:dyDescent="0.25">
      <c r="E61" s="10">
        <v>48</v>
      </c>
      <c r="F61" s="6" t="s">
        <v>30</v>
      </c>
      <c r="G61" s="8">
        <v>335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10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10">
        <v>52</v>
      </c>
      <c r="F65" s="6" t="s">
        <v>34</v>
      </c>
      <c r="G65" s="8">
        <v>0</v>
      </c>
      <c r="H65">
        <f>VLOOKUP(F65,ИТОГ!$D$19:$G$82,4,FALSE)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0</v>
      </c>
      <c r="H66">
        <f>VLOOKUP(F66,ИТОГ!$D$19:$G$82,4,FALSE)</f>
        <v>0</v>
      </c>
      <c r="I66">
        <f t="shared" si="0"/>
        <v>0</v>
      </c>
    </row>
    <row r="67" spans="5:9" x14ac:dyDescent="0.25">
      <c r="E67" s="10">
        <v>54</v>
      </c>
      <c r="F67" s="8" t="s">
        <v>36</v>
      </c>
      <c r="G67" s="8">
        <v>0</v>
      </c>
      <c r="H67">
        <f>VLOOKUP(F67,ИТОГ!$D$19:$G$82,4,FALSE)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203</v>
      </c>
      <c r="H68">
        <f>VLOOKUP(F68,ИТОГ!$D$19:$G$89,4,FALSE)</f>
        <v>0</v>
      </c>
      <c r="I68">
        <f t="shared" si="0"/>
        <v>0</v>
      </c>
    </row>
    <row r="69" spans="5:9" x14ac:dyDescent="0.25">
      <c r="E69" s="10">
        <v>56</v>
      </c>
      <c r="F69" s="6" t="s">
        <v>42</v>
      </c>
      <c r="G69" s="8">
        <v>0</v>
      </c>
      <c r="H69">
        <f>VLOOKUP(F69,ИТОГ!$D$19:$G$82,4,FALSE)</f>
        <v>0</v>
      </c>
      <c r="I69">
        <f t="shared" si="0"/>
        <v>0</v>
      </c>
    </row>
    <row r="70" spans="5:9" ht="15.75" customHeight="1" x14ac:dyDescent="0.25">
      <c r="E70" s="75" t="s">
        <v>136</v>
      </c>
      <c r="F70" s="76"/>
      <c r="G70" s="76"/>
      <c r="H70" s="76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80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50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31">
        <v>72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80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87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15">
        <v>0</v>
      </c>
      <c r="H76">
        <f>_xlfn.XLOOKUP(F:F,ИТОГ!D:D,ИТОГ!G:G)</f>
        <v>0</v>
      </c>
      <c r="I76">
        <f t="shared" si="1"/>
        <v>0</v>
      </c>
    </row>
    <row r="77" spans="5:9" ht="15.75" x14ac:dyDescent="0.25">
      <c r="E77" s="33"/>
      <c r="F77" s="26"/>
      <c r="G77" s="25"/>
      <c r="H77" s="25"/>
      <c r="I77" s="25">
        <f>SUM(I6:I76)</f>
        <v>0</v>
      </c>
    </row>
    <row r="78" spans="5:9" ht="15" customHeight="1" x14ac:dyDescent="0.25">
      <c r="F78" s="94" t="s">
        <v>51</v>
      </c>
    </row>
    <row r="79" spans="5:9" ht="15" customHeight="1" x14ac:dyDescent="0.25">
      <c r="F79" s="95"/>
    </row>
    <row r="80" spans="5:9" ht="15.75" customHeight="1" x14ac:dyDescent="0.25">
      <c r="F80" s="95"/>
    </row>
    <row r="81" spans="6:7" ht="15.75" customHeight="1" x14ac:dyDescent="0.25">
      <c r="F81" s="95"/>
    </row>
    <row r="82" spans="6:7" ht="15" customHeight="1" x14ac:dyDescent="0.25">
      <c r="F82" s="95"/>
    </row>
    <row r="83" spans="6:7" ht="15" customHeight="1" x14ac:dyDescent="0.25">
      <c r="F83" s="95"/>
    </row>
    <row r="84" spans="6:7" ht="15" customHeight="1" x14ac:dyDescent="0.25">
      <c r="F84" s="95"/>
    </row>
    <row r="85" spans="6:7" ht="15" customHeight="1" x14ac:dyDescent="0.25">
      <c r="F85" s="95"/>
    </row>
    <row r="86" spans="6:7" ht="78.75" customHeight="1" x14ac:dyDescent="0.25">
      <c r="F86" s="95"/>
    </row>
    <row r="87" spans="6:7" x14ac:dyDescent="0.25">
      <c r="F87" s="95"/>
    </row>
    <row r="88" spans="6:7" ht="15.75" x14ac:dyDescent="0.25">
      <c r="F88" s="94" t="s">
        <v>52</v>
      </c>
      <c r="G88" s="94"/>
    </row>
  </sheetData>
  <autoFilter ref="E4:H88" xr:uid="{00000000-0009-0000-0000-000001000000}"/>
  <mergeCells count="6">
    <mergeCell ref="F78:F87"/>
    <mergeCell ref="F88:G88"/>
    <mergeCell ref="E57:F57"/>
    <mergeCell ref="F19:G19"/>
    <mergeCell ref="F23:G23"/>
    <mergeCell ref="F60:G6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E4:I89"/>
  <sheetViews>
    <sheetView topLeftCell="A63" workbookViewId="0">
      <selection activeCell="G71" sqref="G71:I71"/>
    </sheetView>
  </sheetViews>
  <sheetFormatPr defaultRowHeight="15" x14ac:dyDescent="0.25"/>
  <cols>
    <col min="6" max="6" width="80.42578125" customWidth="1"/>
    <col min="7" max="7" width="32.28515625" customWidth="1"/>
    <col min="8" max="8" width="19.28515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26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9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10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3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3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9</v>
      </c>
      <c r="H12">
        <f>VLOOKUP(F12,ИТОГ!$D$19:$G$89,4,FALSE)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7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VLOOKUP(F15,ИТОГ!$D$19:$G$89,4,FALSE)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2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2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</row>
    <row r="20" spans="5:9" x14ac:dyDescent="0.25">
      <c r="E20" s="8">
        <v>14</v>
      </c>
      <c r="F20" s="8" t="s">
        <v>115</v>
      </c>
      <c r="G20" s="8">
        <v>11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2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</row>
    <row r="24" spans="5:9" ht="15.75" x14ac:dyDescent="0.25">
      <c r="E24" s="8">
        <v>17</v>
      </c>
      <c r="F24" s="26" t="s">
        <v>117</v>
      </c>
      <c r="G24" s="8">
        <v>26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9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VLOOKUP(F26,ИТОГ!$D$19:$G$89,4,FALSE)</f>
        <v>0</v>
      </c>
      <c r="I26">
        <f t="shared" si="0"/>
        <v>0</v>
      </c>
    </row>
    <row r="27" spans="5:9" ht="15.7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2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VLOOKUP(F30,ИТОГ!$D$19:$G$89,4,FALSE)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11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1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</row>
    <row r="35" spans="5:9" x14ac:dyDescent="0.25">
      <c r="E35" s="8">
        <v>27</v>
      </c>
      <c r="F35" s="8" t="s">
        <v>14</v>
      </c>
      <c r="G35" s="8">
        <v>39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1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28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20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</row>
    <row r="41" spans="5:9" ht="15.75" x14ac:dyDescent="0.25">
      <c r="E41" s="8">
        <v>32</v>
      </c>
      <c r="F41" s="2" t="s">
        <v>125</v>
      </c>
      <c r="G41" s="8">
        <v>500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110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90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110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4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2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</row>
    <row r="49" spans="5:9" x14ac:dyDescent="0.25">
      <c r="E49" s="6">
        <v>39</v>
      </c>
      <c r="F49" s="28" t="s">
        <v>130</v>
      </c>
      <c r="G49" s="8">
        <v>10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5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</row>
    <row r="54" spans="5:9" x14ac:dyDescent="0.25">
      <c r="E54" s="6">
        <v>43</v>
      </c>
      <c r="F54" s="8" t="s">
        <v>37</v>
      </c>
      <c r="G54" s="8">
        <v>10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2700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</row>
    <row r="58" spans="5:9" x14ac:dyDescent="0.25">
      <c r="E58" s="8">
        <v>46</v>
      </c>
      <c r="F58" s="28" t="s">
        <v>134</v>
      </c>
      <c r="G58" s="8">
        <v>14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3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</row>
    <row r="61" spans="5:9" x14ac:dyDescent="0.25">
      <c r="E61" s="8">
        <v>48</v>
      </c>
      <c r="F61" s="6" t="s">
        <v>30</v>
      </c>
      <c r="G61" s="8">
        <v>350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55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/>
      <c r="H64">
        <f>VLOOKUP(F64,ИТОГ!$D$19:$G$89,4,FALSE)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320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400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600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8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10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9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8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9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9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9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84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62.25" customHeight="1" x14ac:dyDescent="0.25">
      <c r="F87" s="111"/>
    </row>
    <row r="89" spans="6:6" ht="15.75" x14ac:dyDescent="0.25">
      <c r="F89" s="16" t="s">
        <v>85</v>
      </c>
    </row>
  </sheetData>
  <autoFilter ref="E4:I77" xr:uid="{00000000-0001-0000-12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E4:I89"/>
  <sheetViews>
    <sheetView topLeftCell="A54" workbookViewId="0">
      <selection activeCell="G71" sqref="G71:I71"/>
    </sheetView>
  </sheetViews>
  <sheetFormatPr defaultRowHeight="15" x14ac:dyDescent="0.25"/>
  <cols>
    <col min="6" max="6" width="62.140625" customWidth="1"/>
    <col min="7" max="7" width="28" customWidth="1"/>
    <col min="8" max="8" width="12.57031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26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6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15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5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10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3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32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6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3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7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23</v>
      </c>
      <c r="H31">
        <f>VLOOKUP(F31,ИТОГ!$D$19:$G$89,4,FALSE)</f>
        <v>0</v>
      </c>
      <c r="I31">
        <f t="shared" si="0"/>
        <v>0</v>
      </c>
    </row>
    <row r="32" spans="5:9" ht="31.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32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3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12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800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12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17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3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15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7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150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2250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98" t="s">
        <v>135</v>
      </c>
      <c r="F57" s="99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5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102" t="s">
        <v>29</v>
      </c>
      <c r="F60" s="105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200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65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50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565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1705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5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5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6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12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6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6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6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4">
        <v>6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86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113.25" customHeight="1" x14ac:dyDescent="0.25">
      <c r="F87" s="111"/>
    </row>
    <row r="89" spans="6:6" ht="15.75" x14ac:dyDescent="0.25">
      <c r="F89" s="16" t="s">
        <v>87</v>
      </c>
    </row>
  </sheetData>
  <autoFilter ref="E4:I77" xr:uid="{00000000-0001-0000-13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E4:I89"/>
  <sheetViews>
    <sheetView topLeftCell="A59" workbookViewId="0">
      <selection activeCell="G71" sqref="G71:I71"/>
    </sheetView>
  </sheetViews>
  <sheetFormatPr defaultRowHeight="15" x14ac:dyDescent="0.25"/>
  <cols>
    <col min="5" max="5" width="8.7109375" customWidth="1"/>
    <col min="6" max="6" width="74" customWidth="1"/>
    <col min="7" max="7" width="28.85546875" customWidth="1"/>
    <col min="8" max="8" width="14.57031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37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7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5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0</v>
      </c>
      <c r="H10">
        <f>VLOOKUP(F10,ИТОГ!$D$19:$G$82,4,FALSE)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2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6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37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7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2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13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37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44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600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31">
        <v>0</v>
      </c>
      <c r="H42">
        <f>VLOOKUP(F42,ИТОГ!$D$19:$G$82,4,FALSE)</f>
        <v>0</v>
      </c>
      <c r="I42">
        <f t="shared" si="0"/>
        <v>0</v>
      </c>
    </row>
    <row r="43" spans="5:9" x14ac:dyDescent="0.25">
      <c r="E43" s="8">
        <v>35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0</v>
      </c>
      <c r="H45">
        <f>VLOOKUP(F45,ИТОГ!$D$19:$G$82,4,FALSE)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2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0</v>
      </c>
      <c r="H49">
        <f>VLOOKUP(F49,ИТОГ!$D$19:$G$82,4,FALSE)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12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624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98" t="s">
        <v>135</v>
      </c>
      <c r="F57" s="99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102" t="s">
        <v>29</v>
      </c>
      <c r="F60" s="105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78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50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275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275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616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3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5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8" t="s">
        <v>136</v>
      </c>
      <c r="F70" s="78"/>
      <c r="G70" s="78"/>
      <c r="H70" s="78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10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20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1"/>
      <c r="H73">
        <f>_xlfn.XLOOKUP(F:F,ИТОГ!D:D,ИТОГ!G:G)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10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10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10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88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62.25" customHeight="1" x14ac:dyDescent="0.25">
      <c r="F87" s="111"/>
    </row>
    <row r="89" spans="6:6" ht="15.75" x14ac:dyDescent="0.25">
      <c r="F89" s="16" t="s">
        <v>89</v>
      </c>
    </row>
  </sheetData>
  <autoFilter ref="E4:I77" xr:uid="{00000000-0001-0000-15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E4:I89"/>
  <sheetViews>
    <sheetView topLeftCell="A62" workbookViewId="0">
      <selection activeCell="G71" sqref="G71:I71"/>
    </sheetView>
  </sheetViews>
  <sheetFormatPr defaultRowHeight="15" x14ac:dyDescent="0.25"/>
  <cols>
    <col min="6" max="6" width="72.85546875" customWidth="1"/>
    <col min="7" max="7" width="30.85546875" customWidth="1"/>
    <col min="8" max="8" width="16.71093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41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6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4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4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8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1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6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11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1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34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6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4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2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11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4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11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5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6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540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72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24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12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4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12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1700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/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24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2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140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33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216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132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345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2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3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5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5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5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5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8">
        <v>5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  <c r="H78" s="25"/>
    </row>
    <row r="79" spans="5:9" x14ac:dyDescent="0.25">
      <c r="F79" s="109" t="s">
        <v>90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65.25" customHeight="1" x14ac:dyDescent="0.25">
      <c r="F87" s="111"/>
    </row>
    <row r="89" spans="6:6" ht="15.75" x14ac:dyDescent="0.25">
      <c r="F89" s="16" t="s">
        <v>91</v>
      </c>
    </row>
  </sheetData>
  <autoFilter ref="E4:I77" xr:uid="{00000000-0001-0000-16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E4:I89"/>
  <sheetViews>
    <sheetView topLeftCell="A63" workbookViewId="0">
      <selection activeCell="G71" sqref="G71:I71"/>
    </sheetView>
  </sheetViews>
  <sheetFormatPr defaultRowHeight="15" x14ac:dyDescent="0.25"/>
  <cols>
    <col min="6" max="6" width="70.85546875" customWidth="1"/>
    <col min="7" max="7" width="33.5703125" customWidth="1"/>
    <col min="8" max="8" width="14.28515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42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9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4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/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5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1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18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37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9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33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31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2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38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12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2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791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15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26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36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3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29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3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486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27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396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11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407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407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425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VLOOKUP(F69,ИТОГ!$D$19:$G$82,4,FALSE)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9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0</v>
      </c>
      <c r="H73">
        <f>_xlfn.XLOOKUP(F:F,ИТОГ!D:D,ИТОГ!G:G)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9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9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6"/>
    </row>
    <row r="79" spans="5:9" x14ac:dyDescent="0.25">
      <c r="F79" s="109" t="s">
        <v>92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51.75" customHeight="1" x14ac:dyDescent="0.25">
      <c r="F87" s="111"/>
    </row>
    <row r="89" spans="6:6" ht="15.75" x14ac:dyDescent="0.25">
      <c r="F89" s="16" t="s">
        <v>93</v>
      </c>
    </row>
  </sheetData>
  <autoFilter ref="E4:I77" xr:uid="{00000000-0001-0000-17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E4:I88"/>
  <sheetViews>
    <sheetView topLeftCell="A63" workbookViewId="0">
      <selection activeCell="D81" sqref="D81"/>
    </sheetView>
  </sheetViews>
  <sheetFormatPr defaultRowHeight="15" x14ac:dyDescent="0.25"/>
  <cols>
    <col min="6" max="6" width="78.5703125" customWidth="1"/>
    <col min="7" max="7" width="36.140625" customWidth="1"/>
    <col min="8" max="8" width="12.7109375" customWidth="1"/>
  </cols>
  <sheetData>
    <row r="4" spans="5:9" x14ac:dyDescent="0.25">
      <c r="E4" s="5" t="s">
        <v>1</v>
      </c>
      <c r="F4" s="6" t="s">
        <v>2</v>
      </c>
      <c r="G4" s="13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62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17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6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2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15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29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2</v>
      </c>
      <c r="H21">
        <f>VLOOKUP(F21,ИТОГ!$D$19:$G$89,4,FALSE)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62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17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VLOOKUP(F26,ИТОГ!$D$19:$G$82,4,FALSE)</f>
        <v>0</v>
      </c>
      <c r="I26">
        <f t="shared" si="0"/>
        <v>0</v>
      </c>
    </row>
    <row r="27" spans="5:9" ht="15.75" x14ac:dyDescent="0.25">
      <c r="E27" s="8">
        <v>20</v>
      </c>
      <c r="F27" s="2" t="s">
        <v>120</v>
      </c>
      <c r="G27" s="8">
        <v>2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69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2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64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14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1200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36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24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79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4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2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1200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84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0</v>
      </c>
      <c r="H66">
        <f>VLOOKUP(F66,ИТОГ!$D$19:$G$82,4,FALSE)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1104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11</v>
      </c>
      <c r="H68">
        <f>VLOOKUP(F68,ИТОГ!$D$19:$G$89,4,FALSE)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0</v>
      </c>
      <c r="H69">
        <f>VLOOKUP(F69,ИТОГ!$D$19:$G$82,4,FALSE)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14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28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0</v>
      </c>
      <c r="H73">
        <f>_xlfn.XLOOKUP(F:F,ИТОГ!D:D,ИТОГ!G:G)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14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4">
        <v>14</v>
      </c>
      <c r="H76">
        <f>VLOOKUP(F76,ИТОГ!$D$19:$G$89,4,FALSE)</f>
        <v>0</v>
      </c>
      <c r="I76">
        <f t="shared" si="1"/>
        <v>0</v>
      </c>
    </row>
    <row r="77" spans="5:9" x14ac:dyDescent="0.25">
      <c r="H77" s="25"/>
      <c r="I77" s="35">
        <f>SUM(I6:I76)</f>
        <v>0</v>
      </c>
    </row>
    <row r="78" spans="5:9" x14ac:dyDescent="0.25">
      <c r="F78" s="120" t="s">
        <v>94</v>
      </c>
    </row>
    <row r="79" spans="5:9" x14ac:dyDescent="0.25">
      <c r="F79" s="110"/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ht="48.75" customHeight="1" x14ac:dyDescent="0.25">
      <c r="F86" s="111"/>
    </row>
    <row r="88" spans="6:6" ht="15.75" x14ac:dyDescent="0.25">
      <c r="F88" s="16" t="s">
        <v>95</v>
      </c>
    </row>
  </sheetData>
  <autoFilter ref="E4:I86" xr:uid="{00000000-0001-0000-1800-000000000000}"/>
  <mergeCells count="10">
    <mergeCell ref="F78:F86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E4:I88"/>
  <sheetViews>
    <sheetView topLeftCell="A67" zoomScaleNormal="100" workbookViewId="0">
      <selection activeCell="G71" sqref="G71:I71"/>
    </sheetView>
  </sheetViews>
  <sheetFormatPr defaultRowHeight="15" x14ac:dyDescent="0.25"/>
  <cols>
    <col min="6" max="6" width="53.140625" customWidth="1"/>
    <col min="7" max="7" width="32.42578125" customWidth="1"/>
    <col min="8" max="8" width="14.140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20" t="s">
        <v>0</v>
      </c>
      <c r="F5" s="22"/>
      <c r="G5" s="21"/>
    </row>
    <row r="6" spans="5:9" x14ac:dyDescent="0.25">
      <c r="E6" s="8">
        <v>1</v>
      </c>
      <c r="F6" s="9" t="s">
        <v>107</v>
      </c>
      <c r="G6" s="8">
        <v>9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VLOOKUP(F8,ИТОГ!$D$19:$G$82,4,FALSE)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VLOOKUP(F10,ИТОГ!$D$19:$G$89,4,FALSE)</f>
        <v>0</v>
      </c>
      <c r="I10">
        <f t="shared" si="0"/>
        <v>0</v>
      </c>
    </row>
    <row r="11" spans="5:9" ht="30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31.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5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ht="15.75" x14ac:dyDescent="0.25">
      <c r="E15" s="8">
        <v>10</v>
      </c>
      <c r="F15" s="26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31.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12"/>
      <c r="F19" s="98" t="s">
        <v>114</v>
      </c>
      <c r="G19" s="99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9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20"/>
      <c r="F23" s="100" t="s">
        <v>116</v>
      </c>
      <c r="G23" s="101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3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5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VLOOKUP(F27,ИТОГ!$D$19:$G$89,4,FALSE)</f>
        <v>0</v>
      </c>
      <c r="I27">
        <f t="shared" si="0"/>
        <v>0</v>
      </c>
    </row>
    <row r="28" spans="5:9" ht="31.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8</v>
      </c>
      <c r="H31">
        <f>VLOOKUP(F31,ИТОГ!$D$19:$G$89,4,FALSE)</f>
        <v>0</v>
      </c>
      <c r="I31">
        <f t="shared" si="0"/>
        <v>0</v>
      </c>
    </row>
    <row r="32" spans="5:9" ht="31.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2" t="s">
        <v>13</v>
      </c>
      <c r="F34" s="19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8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1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9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20" t="s">
        <v>19</v>
      </c>
      <c r="F40" s="21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96</v>
      </c>
      <c r="H41">
        <f>VLOOKUP(F41,ИТОГ!$D$19:$G$89,4,FALSE)</f>
        <v>0</v>
      </c>
      <c r="I41">
        <f t="shared" si="0"/>
        <v>0</v>
      </c>
    </row>
    <row r="42" spans="5:9" ht="31.5" x14ac:dyDescent="0.25">
      <c r="E42" s="6">
        <v>33</v>
      </c>
      <c r="F42" s="2" t="s">
        <v>126</v>
      </c>
      <c r="G42" s="8">
        <v>60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36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20" t="s">
        <v>21</v>
      </c>
      <c r="F48" s="21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5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20" t="s">
        <v>23</v>
      </c>
      <c r="F53" s="21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0</v>
      </c>
      <c r="H55">
        <f>VLOOKUP(F55,ИТОГ!$D$19:$G$82,4,FALSE)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10">
        <v>47</v>
      </c>
      <c r="F59" s="30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12"/>
      <c r="F60" s="98" t="s">
        <v>135</v>
      </c>
      <c r="G60" s="99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66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6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66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66</v>
      </c>
      <c r="H66">
        <f>VLOOKUP(F66,ИТОГ!$D$19:$G$89,4,FALSE)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198</v>
      </c>
      <c r="H67">
        <f>VLOOKUP(F67,ИТОГ!$D$19:$G$89,4,FALSE)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2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0</v>
      </c>
      <c r="H71">
        <f>_xlfn.XLOOKUP(F:F,ИТОГ!D:D,ИТОГ!G:G)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0</v>
      </c>
      <c r="H72">
        <f>_xlfn.XLOOKUP(F:F,ИТОГ!D:D,ИТОГ!G:G)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0</v>
      </c>
      <c r="H73">
        <f>_xlfn.XLOOKUP(F:F,ИТОГ!D:D,ИТОГ!G:G)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0</v>
      </c>
      <c r="H74">
        <f>_xlfn.XLOOKUP(F:F,ИТОГ!D:D,ИТОГ!G:G)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0</v>
      </c>
      <c r="H75">
        <f>_xlfn.XLOOKUP(F:F,ИТОГ!D:D,ИТОГ!G:G)</f>
        <v>0</v>
      </c>
      <c r="I75">
        <f t="shared" si="1"/>
        <v>0</v>
      </c>
    </row>
    <row r="76" spans="5:9" ht="14.25" customHeight="1" x14ac:dyDescent="0.25">
      <c r="E76" s="14">
        <v>62</v>
      </c>
      <c r="F76" s="64" t="s">
        <v>15</v>
      </c>
      <c r="G76" s="14">
        <v>0</v>
      </c>
      <c r="H76">
        <f>_xlfn.XLOOKUP(F:F,ИТОГ!D:D,ИТОГ!G:G)</f>
        <v>0</v>
      </c>
      <c r="I76">
        <f t="shared" si="1"/>
        <v>0</v>
      </c>
    </row>
    <row r="77" spans="5:9" ht="14.25" customHeight="1" x14ac:dyDescent="0.25">
      <c r="E77" s="3"/>
      <c r="F77" s="26"/>
      <c r="G77" s="3"/>
      <c r="H77" s="25"/>
      <c r="I77" s="35">
        <f>SUM(I6:I76)</f>
        <v>0</v>
      </c>
    </row>
    <row r="78" spans="5:9" x14ac:dyDescent="0.25">
      <c r="F78" s="94" t="s">
        <v>138</v>
      </c>
    </row>
    <row r="79" spans="5:9" x14ac:dyDescent="0.25">
      <c r="F79" s="95"/>
    </row>
    <row r="80" spans="5:9" x14ac:dyDescent="0.25">
      <c r="F80" s="95"/>
    </row>
    <row r="81" spans="6:7" x14ac:dyDescent="0.25">
      <c r="F81" s="95"/>
    </row>
    <row r="82" spans="6:7" x14ac:dyDescent="0.25">
      <c r="F82" s="95"/>
    </row>
    <row r="83" spans="6:7" x14ac:dyDescent="0.25">
      <c r="F83" s="95"/>
    </row>
    <row r="84" spans="6:7" x14ac:dyDescent="0.25">
      <c r="F84" s="95"/>
    </row>
    <row r="85" spans="6:7" x14ac:dyDescent="0.25">
      <c r="F85" s="95"/>
    </row>
    <row r="86" spans="6:7" x14ac:dyDescent="0.25">
      <c r="F86" s="95"/>
    </row>
    <row r="87" spans="6:7" ht="57" customHeight="1" x14ac:dyDescent="0.25">
      <c r="F87" s="95"/>
    </row>
    <row r="88" spans="6:7" ht="15.75" x14ac:dyDescent="0.25">
      <c r="F88" s="94" t="s">
        <v>52</v>
      </c>
      <c r="G88" s="94"/>
    </row>
  </sheetData>
  <autoFilter ref="E4:I88" xr:uid="{00000000-0001-0000-1900-000000000000}"/>
  <mergeCells count="6">
    <mergeCell ref="F88:G88"/>
    <mergeCell ref="F19:G19"/>
    <mergeCell ref="F23:G23"/>
    <mergeCell ref="E57:F57"/>
    <mergeCell ref="F60:G60"/>
    <mergeCell ref="F78:F8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D4:H88"/>
  <sheetViews>
    <sheetView topLeftCell="A71" workbookViewId="0">
      <selection activeCell="E71" sqref="E71:E76"/>
    </sheetView>
  </sheetViews>
  <sheetFormatPr defaultRowHeight="15" x14ac:dyDescent="0.25"/>
  <cols>
    <col min="4" max="4" width="11.42578125" customWidth="1"/>
    <col min="5" max="5" width="63.7109375" customWidth="1"/>
    <col min="6" max="6" width="44.5703125" customWidth="1"/>
    <col min="7" max="7" width="8.42578125" customWidth="1"/>
  </cols>
  <sheetData>
    <row r="4" spans="4:8" x14ac:dyDescent="0.25">
      <c r="D4" s="5" t="s">
        <v>1</v>
      </c>
      <c r="E4" s="6" t="s">
        <v>2</v>
      </c>
      <c r="F4" s="7" t="s">
        <v>39</v>
      </c>
      <c r="G4" t="s">
        <v>105</v>
      </c>
    </row>
    <row r="5" spans="4:8" x14ac:dyDescent="0.25">
      <c r="D5" s="20" t="s">
        <v>0</v>
      </c>
      <c r="E5" s="22"/>
      <c r="F5" s="21"/>
    </row>
    <row r="6" spans="4:8" x14ac:dyDescent="0.25">
      <c r="D6" s="8">
        <v>1</v>
      </c>
      <c r="E6" s="9" t="s">
        <v>107</v>
      </c>
      <c r="F6" s="8">
        <v>5</v>
      </c>
      <c r="G6">
        <f>VLOOKUP(E6,ИТОГ!$D$19:$G$89,4,FALSE)</f>
        <v>0</v>
      </c>
      <c r="H6">
        <f>F6*G6</f>
        <v>0</v>
      </c>
    </row>
    <row r="7" spans="4:8" x14ac:dyDescent="0.25">
      <c r="D7" s="8">
        <v>2</v>
      </c>
      <c r="E7" s="9" t="s">
        <v>149</v>
      </c>
      <c r="F7" s="8">
        <v>0</v>
      </c>
      <c r="G7">
        <f>VLOOKUP(E7,ИТОГ!$D$19:$G$82,4,FALSE)</f>
        <v>0</v>
      </c>
      <c r="H7">
        <f t="shared" ref="H7:H70" si="0">F7*G7</f>
        <v>0</v>
      </c>
    </row>
    <row r="8" spans="4:8" ht="15.75" x14ac:dyDescent="0.25">
      <c r="D8" s="8">
        <v>3</v>
      </c>
      <c r="E8" s="2" t="s">
        <v>108</v>
      </c>
      <c r="F8" s="8">
        <v>0</v>
      </c>
      <c r="G8">
        <f>VLOOKUP(E8,ИТОГ!$D$19:$G$82,4,FALSE)</f>
        <v>0</v>
      </c>
      <c r="H8">
        <f t="shared" si="0"/>
        <v>0</v>
      </c>
    </row>
    <row r="9" spans="4:8" ht="15.75" x14ac:dyDescent="0.25">
      <c r="D9" s="8">
        <v>4</v>
      </c>
      <c r="E9" s="1" t="s">
        <v>109</v>
      </c>
      <c r="F9" s="8">
        <v>0</v>
      </c>
      <c r="G9">
        <f>VLOOKUP(E9,ИТОГ!$D$19:$G$82,4,FALSE)</f>
        <v>0</v>
      </c>
      <c r="H9">
        <f t="shared" si="0"/>
        <v>0</v>
      </c>
    </row>
    <row r="10" spans="4:8" ht="15.75" x14ac:dyDescent="0.25">
      <c r="D10" s="8">
        <v>5</v>
      </c>
      <c r="E10" s="26" t="s">
        <v>110</v>
      </c>
      <c r="F10" s="8">
        <v>0</v>
      </c>
      <c r="G10">
        <f>VLOOKUP(E10,ИТОГ!$D$19:$G$82,4,FALSE)</f>
        <v>0</v>
      </c>
      <c r="H10">
        <f t="shared" si="0"/>
        <v>0</v>
      </c>
    </row>
    <row r="11" spans="4:8" x14ac:dyDescent="0.25">
      <c r="D11" s="8">
        <v>6</v>
      </c>
      <c r="E11" s="9" t="s">
        <v>4</v>
      </c>
      <c r="F11" s="8">
        <v>0</v>
      </c>
      <c r="G11">
        <f>VLOOKUP(E11,ИТОГ!$D$19:$G$82,4,FALSE)</f>
        <v>0</v>
      </c>
      <c r="H11">
        <f t="shared" si="0"/>
        <v>0</v>
      </c>
    </row>
    <row r="12" spans="4:8" ht="15.75" x14ac:dyDescent="0.25">
      <c r="D12" s="8">
        <v>7</v>
      </c>
      <c r="E12" s="1" t="s">
        <v>3</v>
      </c>
      <c r="F12" s="8">
        <v>0</v>
      </c>
      <c r="G12">
        <f>VLOOKUP(E12,ИТОГ!$D$19:$G$82,4,FALSE)</f>
        <v>0</v>
      </c>
      <c r="H12">
        <f t="shared" si="0"/>
        <v>0</v>
      </c>
    </row>
    <row r="13" spans="4:8" ht="16.5" customHeight="1" x14ac:dyDescent="0.25">
      <c r="D13" s="8">
        <v>8</v>
      </c>
      <c r="E13" s="27" t="s">
        <v>112</v>
      </c>
      <c r="F13" s="8">
        <v>3</v>
      </c>
      <c r="G13">
        <f>VLOOKUP(E13,ИТОГ!$D$19:$G$89,4,FALSE)</f>
        <v>0</v>
      </c>
      <c r="H13">
        <f t="shared" si="0"/>
        <v>0</v>
      </c>
    </row>
    <row r="14" spans="4:8" ht="15.75" x14ac:dyDescent="0.25">
      <c r="D14" s="8">
        <v>9</v>
      </c>
      <c r="E14" s="2" t="s">
        <v>7</v>
      </c>
      <c r="F14" s="8">
        <v>0</v>
      </c>
      <c r="G14">
        <f>VLOOKUP(E14,ИТОГ!$D$19:$G$82,4,FALSE)</f>
        <v>0</v>
      </c>
      <c r="H14">
        <f t="shared" si="0"/>
        <v>0</v>
      </c>
    </row>
    <row r="15" spans="4:8" ht="15.75" x14ac:dyDescent="0.25">
      <c r="D15" s="8">
        <v>10</v>
      </c>
      <c r="E15" s="26" t="s">
        <v>5</v>
      </c>
      <c r="F15" s="8">
        <v>0</v>
      </c>
      <c r="G15">
        <f>VLOOKUP(E15,ИТОГ!$D$19:$G$82,4,FALSE)</f>
        <v>0</v>
      </c>
      <c r="H15">
        <f t="shared" si="0"/>
        <v>0</v>
      </c>
    </row>
    <row r="16" spans="4:8" ht="15.75" x14ac:dyDescent="0.25">
      <c r="D16" s="8">
        <v>11</v>
      </c>
      <c r="E16" s="2" t="s">
        <v>141</v>
      </c>
      <c r="F16" s="8">
        <v>0</v>
      </c>
      <c r="G16">
        <f>VLOOKUP(E16,ИТОГ!$D$19:$G$82,4,FALSE)</f>
        <v>0</v>
      </c>
      <c r="H16">
        <f t="shared" si="0"/>
        <v>0</v>
      </c>
    </row>
    <row r="17" spans="4:8" ht="15.75" x14ac:dyDescent="0.25">
      <c r="D17" s="8">
        <v>12</v>
      </c>
      <c r="E17" s="2" t="s">
        <v>25</v>
      </c>
      <c r="F17" s="8">
        <v>0</v>
      </c>
      <c r="G17">
        <f>VLOOKUP(E17,ИТОГ!$D$19:$G$82,4,FALSE)</f>
        <v>0</v>
      </c>
      <c r="H17">
        <f t="shared" si="0"/>
        <v>0</v>
      </c>
    </row>
    <row r="18" spans="4:8" ht="15.75" x14ac:dyDescent="0.25">
      <c r="D18" s="8">
        <v>13</v>
      </c>
      <c r="E18" s="26" t="s">
        <v>26</v>
      </c>
      <c r="F18" s="8">
        <v>0</v>
      </c>
      <c r="G18">
        <f>VLOOKUP(E18,ИТОГ!$D$19:$G$82,4,FALSE)</f>
        <v>0</v>
      </c>
      <c r="H18">
        <f t="shared" si="0"/>
        <v>0</v>
      </c>
    </row>
    <row r="19" spans="4:8" x14ac:dyDescent="0.25">
      <c r="D19" s="12"/>
      <c r="E19" s="98" t="s">
        <v>114</v>
      </c>
      <c r="F19" s="99"/>
      <c r="H19">
        <f t="shared" si="0"/>
        <v>0</v>
      </c>
    </row>
    <row r="20" spans="4:8" x14ac:dyDescent="0.25">
      <c r="D20" s="8">
        <v>14</v>
      </c>
      <c r="E20" s="8" t="s">
        <v>115</v>
      </c>
      <c r="F20" s="8">
        <v>3</v>
      </c>
      <c r="G20">
        <f>VLOOKUP(E20,ИТОГ!$D$19:$G$89,4,FALSE)</f>
        <v>0</v>
      </c>
      <c r="H20">
        <f t="shared" si="0"/>
        <v>0</v>
      </c>
    </row>
    <row r="21" spans="4:8" ht="31.5" x14ac:dyDescent="0.25">
      <c r="D21" s="8">
        <v>15</v>
      </c>
      <c r="E21" s="2" t="s">
        <v>45</v>
      </c>
      <c r="F21" s="8">
        <v>0</v>
      </c>
      <c r="G21">
        <f>VLOOKUP(E21,ИТОГ!$D$19:$G$82,4,FALSE)</f>
        <v>0</v>
      </c>
      <c r="H21">
        <f t="shared" si="0"/>
        <v>0</v>
      </c>
    </row>
    <row r="22" spans="4:8" ht="30" x14ac:dyDescent="0.25">
      <c r="D22" s="8">
        <v>16</v>
      </c>
      <c r="E22" s="9" t="s">
        <v>8</v>
      </c>
      <c r="F22" s="8">
        <v>0</v>
      </c>
      <c r="G22">
        <f>VLOOKUP(E22,ИТОГ!$D$19:$G$82,4,FALSE)</f>
        <v>0</v>
      </c>
      <c r="H22">
        <f t="shared" si="0"/>
        <v>0</v>
      </c>
    </row>
    <row r="23" spans="4:8" x14ac:dyDescent="0.25">
      <c r="D23" s="20"/>
      <c r="E23" s="100" t="s">
        <v>116</v>
      </c>
      <c r="F23" s="101"/>
      <c r="H23">
        <f t="shared" si="0"/>
        <v>0</v>
      </c>
    </row>
    <row r="24" spans="4:8" ht="15.75" x14ac:dyDescent="0.25">
      <c r="D24" s="8">
        <v>17</v>
      </c>
      <c r="E24" s="26" t="s">
        <v>117</v>
      </c>
      <c r="F24" s="8">
        <v>5</v>
      </c>
      <c r="G24">
        <f>VLOOKUP(E24,ИТОГ!$D$19:$G$89,4,FALSE)</f>
        <v>0</v>
      </c>
      <c r="H24">
        <f t="shared" si="0"/>
        <v>0</v>
      </c>
    </row>
    <row r="25" spans="4:8" ht="15.75" x14ac:dyDescent="0.25">
      <c r="D25" s="8">
        <v>18</v>
      </c>
      <c r="E25" s="26" t="s">
        <v>150</v>
      </c>
      <c r="F25" s="8">
        <v>0</v>
      </c>
      <c r="G25">
        <f>VLOOKUP(E25,ИТОГ!$D$19:$G$82,4,FALSE)</f>
        <v>0</v>
      </c>
      <c r="H25">
        <f t="shared" si="0"/>
        <v>0</v>
      </c>
    </row>
    <row r="26" spans="4:8" ht="15.75" x14ac:dyDescent="0.25">
      <c r="D26" s="8">
        <v>19</v>
      </c>
      <c r="E26" s="2" t="s">
        <v>119</v>
      </c>
      <c r="F26" s="8">
        <v>0</v>
      </c>
      <c r="G26">
        <f>VLOOKUP(E26,ИТОГ!$D$19:$G$82,4,FALSE)</f>
        <v>0</v>
      </c>
      <c r="H26">
        <f t="shared" si="0"/>
        <v>0</v>
      </c>
    </row>
    <row r="27" spans="4:8" ht="31.5" x14ac:dyDescent="0.25">
      <c r="D27" s="8">
        <v>20</v>
      </c>
      <c r="E27" s="2" t="s">
        <v>120</v>
      </c>
      <c r="F27" s="8">
        <v>0</v>
      </c>
      <c r="G27">
        <f>VLOOKUP(E27,ИТОГ!$D$19:$G$82,4,FALSE)</f>
        <v>0</v>
      </c>
      <c r="H27">
        <f t="shared" si="0"/>
        <v>0</v>
      </c>
    </row>
    <row r="28" spans="4:8" ht="15.75" x14ac:dyDescent="0.25">
      <c r="D28" s="8">
        <v>21</v>
      </c>
      <c r="E28" s="2" t="s">
        <v>121</v>
      </c>
      <c r="F28" s="8">
        <v>0</v>
      </c>
      <c r="G28">
        <f>VLOOKUP(E28,ИТОГ!$D$19:$G$82,4,FALSE)</f>
        <v>0</v>
      </c>
      <c r="H28">
        <f t="shared" si="0"/>
        <v>0</v>
      </c>
    </row>
    <row r="29" spans="4:8" ht="15.75" x14ac:dyDescent="0.25">
      <c r="D29" s="8">
        <v>22</v>
      </c>
      <c r="E29" s="26" t="s">
        <v>118</v>
      </c>
      <c r="F29" s="8">
        <v>0</v>
      </c>
      <c r="G29">
        <f>VLOOKUP(E29,ИТОГ!$D$19:$G$82,4,FALSE)</f>
        <v>0</v>
      </c>
      <c r="H29">
        <f t="shared" si="0"/>
        <v>0</v>
      </c>
    </row>
    <row r="30" spans="4:8" ht="15.75" x14ac:dyDescent="0.25">
      <c r="D30" s="8">
        <v>23</v>
      </c>
      <c r="E30" s="2" t="s">
        <v>10</v>
      </c>
      <c r="F30" s="8">
        <v>0</v>
      </c>
      <c r="G30">
        <f>VLOOKUP(E30,ИТОГ!$D$19:$G$82,4,FALSE)</f>
        <v>0</v>
      </c>
      <c r="H30">
        <f t="shared" si="0"/>
        <v>0</v>
      </c>
    </row>
    <row r="31" spans="4:8" ht="15.75" x14ac:dyDescent="0.25">
      <c r="D31" s="8">
        <v>24</v>
      </c>
      <c r="E31" s="26" t="s">
        <v>122</v>
      </c>
      <c r="F31" s="8">
        <v>3</v>
      </c>
      <c r="G31">
        <f>VLOOKUP(E31,ИТОГ!$D$19:$G$89,4,FALSE)</f>
        <v>0</v>
      </c>
      <c r="H31">
        <f t="shared" si="0"/>
        <v>0</v>
      </c>
    </row>
    <row r="32" spans="4:8" ht="31.5" x14ac:dyDescent="0.25">
      <c r="D32" s="8">
        <v>25</v>
      </c>
      <c r="E32" s="2" t="s">
        <v>123</v>
      </c>
      <c r="F32" s="8">
        <v>0</v>
      </c>
      <c r="G32">
        <f>VLOOKUP(E32,ИТОГ!$D$19:$G$82,4,FALSE)</f>
        <v>0</v>
      </c>
      <c r="H32">
        <f t="shared" si="0"/>
        <v>0</v>
      </c>
    </row>
    <row r="33" spans="4:8" ht="15.75" x14ac:dyDescent="0.25">
      <c r="D33" s="8">
        <v>26</v>
      </c>
      <c r="E33" s="26" t="s">
        <v>12</v>
      </c>
      <c r="F33" s="8">
        <v>1</v>
      </c>
      <c r="G33">
        <f>VLOOKUP(E33,ИТОГ!$D$19:$G$89,4,FALSE)</f>
        <v>0</v>
      </c>
      <c r="H33">
        <f t="shared" si="0"/>
        <v>0</v>
      </c>
    </row>
    <row r="34" spans="4:8" x14ac:dyDescent="0.25">
      <c r="D34" s="12" t="s">
        <v>13</v>
      </c>
      <c r="E34" s="19"/>
      <c r="F34" s="8"/>
      <c r="H34">
        <f t="shared" si="0"/>
        <v>0</v>
      </c>
    </row>
    <row r="35" spans="4:8" x14ac:dyDescent="0.25">
      <c r="D35" s="8">
        <v>27</v>
      </c>
      <c r="E35" s="8" t="s">
        <v>14</v>
      </c>
      <c r="F35" s="8">
        <v>3</v>
      </c>
      <c r="G35">
        <f>VLOOKUP(E35,ИТОГ!$D$19:$G$89,4,FALSE)</f>
        <v>0</v>
      </c>
      <c r="H35">
        <f t="shared" si="0"/>
        <v>0</v>
      </c>
    </row>
    <row r="36" spans="4:8" x14ac:dyDescent="0.25">
      <c r="D36" s="8">
        <v>28</v>
      </c>
      <c r="E36" s="27" t="s">
        <v>124</v>
      </c>
      <c r="F36" s="8">
        <v>0</v>
      </c>
      <c r="G36">
        <f>VLOOKUP(E36,ИТОГ!$D$19:$G$82,4,FALSE)</f>
        <v>0</v>
      </c>
      <c r="H36">
        <f t="shared" si="0"/>
        <v>0</v>
      </c>
    </row>
    <row r="37" spans="4:8" x14ac:dyDescent="0.25">
      <c r="D37" s="8">
        <v>29</v>
      </c>
      <c r="E37" s="8" t="s">
        <v>16</v>
      </c>
      <c r="F37" s="8">
        <v>0</v>
      </c>
      <c r="G37">
        <f>VLOOKUP(E37,ИТОГ!$D$19:$G$82,4,FALSE)</f>
        <v>0</v>
      </c>
      <c r="H37">
        <f t="shared" si="0"/>
        <v>0</v>
      </c>
    </row>
    <row r="38" spans="4:8" x14ac:dyDescent="0.25">
      <c r="D38" s="8">
        <v>30</v>
      </c>
      <c r="E38" s="8" t="s">
        <v>17</v>
      </c>
      <c r="F38" s="8">
        <v>0</v>
      </c>
      <c r="G38">
        <f>VLOOKUP(E38,ИТОГ!$D$19:$G$82,4,FALSE)</f>
        <v>0</v>
      </c>
      <c r="H38">
        <f t="shared" si="0"/>
        <v>0</v>
      </c>
    </row>
    <row r="39" spans="4:8" x14ac:dyDescent="0.25">
      <c r="D39" s="8">
        <v>31</v>
      </c>
      <c r="E39" s="8" t="s">
        <v>18</v>
      </c>
      <c r="F39" s="8">
        <v>0</v>
      </c>
      <c r="G39">
        <f>VLOOKUP(E39,ИТОГ!$D$19:$G$82,4,FALSE)</f>
        <v>0</v>
      </c>
      <c r="H39">
        <f t="shared" si="0"/>
        <v>0</v>
      </c>
    </row>
    <row r="40" spans="4:8" x14ac:dyDescent="0.25">
      <c r="D40" s="20" t="s">
        <v>19</v>
      </c>
      <c r="E40" s="21"/>
      <c r="F40" s="8"/>
      <c r="H40">
        <f t="shared" si="0"/>
        <v>0</v>
      </c>
    </row>
    <row r="41" spans="4:8" ht="15.75" x14ac:dyDescent="0.25">
      <c r="D41" s="8">
        <v>32</v>
      </c>
      <c r="E41" s="2" t="s">
        <v>125</v>
      </c>
      <c r="F41" s="8">
        <v>60</v>
      </c>
      <c r="G41">
        <f>VLOOKUP(E41,ИТОГ!$D$19:$G$89,4,FALSE)</f>
        <v>0</v>
      </c>
      <c r="H41">
        <f t="shared" si="0"/>
        <v>0</v>
      </c>
    </row>
    <row r="42" spans="4:8" ht="15.75" x14ac:dyDescent="0.25">
      <c r="D42" s="6">
        <v>33</v>
      </c>
      <c r="E42" s="2" t="s">
        <v>126</v>
      </c>
      <c r="F42" s="8">
        <v>0</v>
      </c>
      <c r="G42">
        <f>VLOOKUP(E42,ИТОГ!$D$19:$G$82,4,FALSE)</f>
        <v>0</v>
      </c>
      <c r="H42">
        <f t="shared" si="0"/>
        <v>0</v>
      </c>
    </row>
    <row r="43" spans="4:8" x14ac:dyDescent="0.25">
      <c r="D43" s="8">
        <v>34</v>
      </c>
      <c r="E43" s="27" t="s">
        <v>127</v>
      </c>
      <c r="F43" s="8">
        <v>0</v>
      </c>
      <c r="G43">
        <f>VLOOKUP(E43,ИТОГ!$D$19:$G$82,4,FALSE)</f>
        <v>0</v>
      </c>
      <c r="H43">
        <f t="shared" si="0"/>
        <v>0</v>
      </c>
    </row>
    <row r="44" spans="4:8" ht="15.75" x14ac:dyDescent="0.25">
      <c r="D44" s="8">
        <v>35</v>
      </c>
      <c r="E44" s="2" t="s">
        <v>128</v>
      </c>
      <c r="F44" s="8">
        <v>0</v>
      </c>
      <c r="G44">
        <f>VLOOKUP(E44,ИТОГ!$D$19:$G$82,4,FALSE)</f>
        <v>0</v>
      </c>
      <c r="H44">
        <f t="shared" si="0"/>
        <v>0</v>
      </c>
    </row>
    <row r="45" spans="4:8" ht="15.75" x14ac:dyDescent="0.25">
      <c r="D45" s="8">
        <v>36</v>
      </c>
      <c r="E45" s="1" t="s">
        <v>129</v>
      </c>
      <c r="F45" s="8">
        <v>0</v>
      </c>
      <c r="G45">
        <f>VLOOKUP(E45,ИТОГ!$D$19:$G$82,4,FALSE)</f>
        <v>0</v>
      </c>
      <c r="H45">
        <f t="shared" si="0"/>
        <v>0</v>
      </c>
    </row>
    <row r="46" spans="4:8" ht="15.75" x14ac:dyDescent="0.25">
      <c r="D46" s="8">
        <v>37</v>
      </c>
      <c r="E46" s="26" t="s">
        <v>20</v>
      </c>
      <c r="F46" s="8">
        <v>0</v>
      </c>
      <c r="G46">
        <f>VLOOKUP(E46,ИТОГ!$D$19:$G$82,4,FALSE)</f>
        <v>0</v>
      </c>
      <c r="H46">
        <f t="shared" si="0"/>
        <v>0</v>
      </c>
    </row>
    <row r="47" spans="4:8" ht="15.75" x14ac:dyDescent="0.25">
      <c r="D47" s="8">
        <v>38</v>
      </c>
      <c r="E47" s="26" t="s">
        <v>27</v>
      </c>
      <c r="F47" s="8">
        <v>0</v>
      </c>
      <c r="G47">
        <f>VLOOKUP(E47,ИТОГ!$D$19:$G$82,4,FALSE)</f>
        <v>0</v>
      </c>
      <c r="H47">
        <f t="shared" si="0"/>
        <v>0</v>
      </c>
    </row>
    <row r="48" spans="4:8" x14ac:dyDescent="0.25">
      <c r="D48" s="20" t="s">
        <v>21</v>
      </c>
      <c r="E48" s="21"/>
      <c r="F48" s="8"/>
      <c r="H48">
        <f t="shared" si="0"/>
        <v>0</v>
      </c>
    </row>
    <row r="49" spans="4:8" x14ac:dyDescent="0.25">
      <c r="D49" s="6">
        <v>39</v>
      </c>
      <c r="E49" s="28" t="s">
        <v>130</v>
      </c>
      <c r="F49" s="8">
        <v>0</v>
      </c>
      <c r="G49">
        <f>VLOOKUP(E49,ИТОГ!$D$19:$G$82,4,FALSE)</f>
        <v>0</v>
      </c>
      <c r="H49">
        <f t="shared" si="0"/>
        <v>0</v>
      </c>
    </row>
    <row r="50" spans="4:8" x14ac:dyDescent="0.25">
      <c r="D50" s="6">
        <v>40</v>
      </c>
      <c r="E50" s="29" t="s">
        <v>131</v>
      </c>
      <c r="F50" s="8">
        <v>0</v>
      </c>
      <c r="G50">
        <f>VLOOKUP(E50,ИТОГ!$D$19:$G$82,4,FALSE)</f>
        <v>0</v>
      </c>
      <c r="H50">
        <f t="shared" si="0"/>
        <v>0</v>
      </c>
    </row>
    <row r="51" spans="4:8" ht="15.75" x14ac:dyDescent="0.25">
      <c r="D51" s="6">
        <v>41</v>
      </c>
      <c r="E51" s="26" t="s">
        <v>132</v>
      </c>
      <c r="F51" s="8">
        <v>0</v>
      </c>
      <c r="G51">
        <f>VLOOKUP(E51,ИТОГ!$D$19:$G$82,4,FALSE)</f>
        <v>0</v>
      </c>
      <c r="H51">
        <f t="shared" si="0"/>
        <v>0</v>
      </c>
    </row>
    <row r="52" spans="4:8" ht="15.75" x14ac:dyDescent="0.25">
      <c r="D52" s="6">
        <v>42</v>
      </c>
      <c r="E52" s="26" t="s">
        <v>22</v>
      </c>
      <c r="F52" s="8">
        <v>0</v>
      </c>
      <c r="G52">
        <f>VLOOKUP(E52,ИТОГ!$D$19:$G$82,4,FALSE)</f>
        <v>0</v>
      </c>
      <c r="H52">
        <f t="shared" si="0"/>
        <v>0</v>
      </c>
    </row>
    <row r="53" spans="4:8" x14ac:dyDescent="0.25">
      <c r="D53" s="20" t="s">
        <v>23</v>
      </c>
      <c r="E53" s="21"/>
      <c r="F53" s="8"/>
      <c r="H53">
        <f t="shared" si="0"/>
        <v>0</v>
      </c>
    </row>
    <row r="54" spans="4:8" x14ac:dyDescent="0.25">
      <c r="D54" s="6">
        <v>43</v>
      </c>
      <c r="E54" s="8" t="s">
        <v>37</v>
      </c>
      <c r="F54" s="8">
        <v>0</v>
      </c>
      <c r="G54">
        <f>VLOOKUP(E54,ИТОГ!$D$19:$G$82,4,FALSE)</f>
        <v>0</v>
      </c>
      <c r="H54">
        <f t="shared" si="0"/>
        <v>0</v>
      </c>
    </row>
    <row r="55" spans="4:8" x14ac:dyDescent="0.25">
      <c r="D55" s="6">
        <v>44</v>
      </c>
      <c r="E55" s="8" t="s">
        <v>38</v>
      </c>
      <c r="F55" s="8">
        <v>0</v>
      </c>
      <c r="G55">
        <f>VLOOKUP(E55,ИТОГ!$D$19:$G$82,4,FALSE)</f>
        <v>0</v>
      </c>
      <c r="H55">
        <f t="shared" si="0"/>
        <v>0</v>
      </c>
    </row>
    <row r="56" spans="4:8" x14ac:dyDescent="0.25">
      <c r="D56" s="8">
        <v>45</v>
      </c>
      <c r="E56" s="8" t="s">
        <v>24</v>
      </c>
      <c r="F56" s="8">
        <v>0</v>
      </c>
      <c r="G56">
        <f>VLOOKUP(E56,ИТОГ!$D$19:$G$82,4,FALSE)</f>
        <v>0</v>
      </c>
      <c r="H56">
        <f t="shared" si="0"/>
        <v>0</v>
      </c>
    </row>
    <row r="57" spans="4:8" x14ac:dyDescent="0.25">
      <c r="D57" s="100" t="s">
        <v>133</v>
      </c>
      <c r="E57" s="101"/>
      <c r="F57" s="8"/>
      <c r="H57">
        <f t="shared" si="0"/>
        <v>0</v>
      </c>
    </row>
    <row r="58" spans="4:8" x14ac:dyDescent="0.25">
      <c r="D58" s="8">
        <v>46</v>
      </c>
      <c r="E58" s="28" t="s">
        <v>134</v>
      </c>
      <c r="F58" s="8">
        <v>0</v>
      </c>
      <c r="G58">
        <f>VLOOKUP(E58,ИТОГ!$D$19:$G$82,4,FALSE)</f>
        <v>0</v>
      </c>
      <c r="H58">
        <f t="shared" si="0"/>
        <v>0</v>
      </c>
    </row>
    <row r="59" spans="4:8" x14ac:dyDescent="0.25">
      <c r="D59" s="10">
        <v>47</v>
      </c>
      <c r="E59" s="30" t="s">
        <v>28</v>
      </c>
      <c r="F59" s="8">
        <v>0</v>
      </c>
      <c r="G59">
        <f>VLOOKUP(E59,ИТОГ!$D$19:$G$82,4,FALSE)</f>
        <v>0</v>
      </c>
      <c r="H59">
        <f t="shared" si="0"/>
        <v>0</v>
      </c>
    </row>
    <row r="60" spans="4:8" x14ac:dyDescent="0.25">
      <c r="D60" s="12"/>
      <c r="E60" s="98" t="s">
        <v>135</v>
      </c>
      <c r="F60" s="99"/>
      <c r="H60">
        <f t="shared" si="0"/>
        <v>0</v>
      </c>
    </row>
    <row r="61" spans="4:8" x14ac:dyDescent="0.25">
      <c r="D61" s="8">
        <v>48</v>
      </c>
      <c r="E61" s="6" t="s">
        <v>30</v>
      </c>
      <c r="F61" s="8">
        <v>0</v>
      </c>
      <c r="G61">
        <f>VLOOKUP(E61,ИТОГ!$D$19:$G$82,4,FALSE)</f>
        <v>0</v>
      </c>
      <c r="H61">
        <f t="shared" si="0"/>
        <v>0</v>
      </c>
    </row>
    <row r="62" spans="4:8" x14ac:dyDescent="0.25">
      <c r="D62" s="8">
        <v>49</v>
      </c>
      <c r="E62" s="6" t="s">
        <v>31</v>
      </c>
      <c r="F62" s="8">
        <v>0</v>
      </c>
      <c r="G62">
        <f>VLOOKUP(E62,ИТОГ!$D$19:$G$82,4,FALSE)</f>
        <v>0</v>
      </c>
      <c r="H62">
        <f t="shared" si="0"/>
        <v>0</v>
      </c>
    </row>
    <row r="63" spans="4:8" ht="30" x14ac:dyDescent="0.25">
      <c r="D63" s="8">
        <v>50</v>
      </c>
      <c r="E63" s="10" t="s">
        <v>32</v>
      </c>
      <c r="F63" s="8">
        <v>0</v>
      </c>
      <c r="G63">
        <f>VLOOKUP(E63,ИТОГ!$D$19:$G$82,4,FALSE)</f>
        <v>0</v>
      </c>
      <c r="H63">
        <f t="shared" si="0"/>
        <v>0</v>
      </c>
    </row>
    <row r="64" spans="4:8" ht="30" x14ac:dyDescent="0.25">
      <c r="D64" s="6">
        <v>51</v>
      </c>
      <c r="E64" s="9" t="s">
        <v>33</v>
      </c>
      <c r="F64" s="8">
        <v>0</v>
      </c>
      <c r="G64">
        <f>VLOOKUP(E64,ИТОГ!$D$19:$G$82,4,FALSE)</f>
        <v>0</v>
      </c>
      <c r="H64">
        <f t="shared" si="0"/>
        <v>0</v>
      </c>
    </row>
    <row r="65" spans="4:8" x14ac:dyDescent="0.25">
      <c r="D65" s="6">
        <v>52</v>
      </c>
      <c r="E65" s="6" t="s">
        <v>34</v>
      </c>
      <c r="F65" s="8">
        <v>11</v>
      </c>
      <c r="G65">
        <f>VLOOKUP(E65,ИТОГ!$D$19:$G$89,4,FALSE)</f>
        <v>0</v>
      </c>
      <c r="H65">
        <f t="shared" si="0"/>
        <v>0</v>
      </c>
    </row>
    <row r="66" spans="4:8" x14ac:dyDescent="0.25">
      <c r="D66" s="8">
        <v>53</v>
      </c>
      <c r="E66" s="10" t="s">
        <v>35</v>
      </c>
      <c r="F66" s="8">
        <v>11</v>
      </c>
      <c r="G66">
        <f>VLOOKUP(E66,ИТОГ!$D$19:$G$89,4,FALSE)</f>
        <v>0</v>
      </c>
      <c r="H66">
        <f t="shared" si="0"/>
        <v>0</v>
      </c>
    </row>
    <row r="67" spans="4:8" x14ac:dyDescent="0.25">
      <c r="D67" s="6">
        <v>54</v>
      </c>
      <c r="E67" s="8" t="s">
        <v>36</v>
      </c>
      <c r="F67" s="8">
        <v>33</v>
      </c>
      <c r="G67">
        <f>VLOOKUP(E67,ИТОГ!$D$19:$G$89,4,FALSE)</f>
        <v>0</v>
      </c>
      <c r="H67">
        <f t="shared" si="0"/>
        <v>0</v>
      </c>
    </row>
    <row r="68" spans="4:8" x14ac:dyDescent="0.25">
      <c r="D68" s="6">
        <v>55</v>
      </c>
      <c r="E68" s="6" t="s">
        <v>41</v>
      </c>
      <c r="F68" s="8">
        <v>0</v>
      </c>
      <c r="G68">
        <f>VLOOKUP(E68,ИТОГ!$D$19:$G$82,4,FALSE)</f>
        <v>0</v>
      </c>
      <c r="H68">
        <f t="shared" si="0"/>
        <v>0</v>
      </c>
    </row>
    <row r="69" spans="4:8" x14ac:dyDescent="0.25">
      <c r="D69" s="6">
        <v>56</v>
      </c>
      <c r="E69" s="6" t="s">
        <v>42</v>
      </c>
      <c r="F69" s="8">
        <v>0</v>
      </c>
      <c r="G69">
        <f>VLOOKUP(E69,ИТОГ!$D$19:$G$82,4,FALSE)</f>
        <v>0</v>
      </c>
      <c r="H69">
        <f t="shared" si="0"/>
        <v>0</v>
      </c>
    </row>
    <row r="70" spans="4:8" x14ac:dyDescent="0.25">
      <c r="D70" s="74" t="s">
        <v>136</v>
      </c>
      <c r="E70" s="74"/>
      <c r="F70" s="74"/>
      <c r="G70" s="74"/>
      <c r="H70">
        <f t="shared" si="0"/>
        <v>0</v>
      </c>
    </row>
    <row r="71" spans="4:8" ht="15.75" x14ac:dyDescent="0.25">
      <c r="D71" s="6">
        <v>57</v>
      </c>
      <c r="E71" s="73" t="s">
        <v>111</v>
      </c>
      <c r="F71" s="8">
        <v>0</v>
      </c>
      <c r="G71">
        <f>_xlfn.XLOOKUP(E:E,ИТОГ!D:D,ИТОГ!G:G)</f>
        <v>0</v>
      </c>
      <c r="H71">
        <f t="shared" ref="H71:H76" si="1">F71*G71</f>
        <v>0</v>
      </c>
    </row>
    <row r="72" spans="4:8" ht="15.75" x14ac:dyDescent="0.25">
      <c r="D72" s="6">
        <v>58</v>
      </c>
      <c r="E72" s="64" t="s">
        <v>6</v>
      </c>
      <c r="F72" s="8">
        <v>0</v>
      </c>
      <c r="G72">
        <f>_xlfn.XLOOKUP(E:E,ИТОГ!D:D,ИТОГ!G:G)</f>
        <v>0</v>
      </c>
      <c r="H72">
        <f t="shared" si="1"/>
        <v>0</v>
      </c>
    </row>
    <row r="73" spans="4:8" ht="15.75" x14ac:dyDescent="0.25">
      <c r="D73" s="6">
        <v>59</v>
      </c>
      <c r="E73" s="58" t="s">
        <v>137</v>
      </c>
      <c r="F73" s="8">
        <v>0</v>
      </c>
      <c r="G73">
        <f>_xlfn.XLOOKUP(E:E,ИТОГ!D:D,ИТОГ!G:G)</f>
        <v>0</v>
      </c>
      <c r="H73">
        <f t="shared" si="1"/>
        <v>0</v>
      </c>
    </row>
    <row r="74" spans="4:8" ht="15.75" x14ac:dyDescent="0.25">
      <c r="D74" s="6">
        <v>60</v>
      </c>
      <c r="E74" s="2" t="s">
        <v>9</v>
      </c>
      <c r="F74" s="8">
        <v>0</v>
      </c>
      <c r="G74">
        <f>_xlfn.XLOOKUP(E:E,ИТОГ!D:D,ИТОГ!G:G)</f>
        <v>0</v>
      </c>
      <c r="H74">
        <f t="shared" si="1"/>
        <v>0</v>
      </c>
    </row>
    <row r="75" spans="4:8" ht="15.75" x14ac:dyDescent="0.25">
      <c r="D75" s="6">
        <v>61</v>
      </c>
      <c r="E75" s="39" t="s">
        <v>11</v>
      </c>
      <c r="F75" s="8">
        <v>0</v>
      </c>
      <c r="G75">
        <f>_xlfn.XLOOKUP(E:E,ИТОГ!D:D,ИТОГ!G:G)</f>
        <v>0</v>
      </c>
      <c r="H75">
        <f t="shared" si="1"/>
        <v>0</v>
      </c>
    </row>
    <row r="76" spans="4:8" ht="15.75" x14ac:dyDescent="0.25">
      <c r="D76" s="14">
        <v>62</v>
      </c>
      <c r="E76" s="64" t="s">
        <v>15</v>
      </c>
      <c r="F76" s="15">
        <v>0</v>
      </c>
      <c r="G76">
        <f>_xlfn.XLOOKUP(E:E,ИТОГ!D:D,ИТОГ!G:G)</f>
        <v>0</v>
      </c>
      <c r="H76">
        <f t="shared" si="1"/>
        <v>0</v>
      </c>
    </row>
    <row r="77" spans="4:8" ht="15.75" x14ac:dyDescent="0.25">
      <c r="D77" s="3"/>
      <c r="E77" s="26"/>
      <c r="F77" s="32"/>
      <c r="G77" s="25"/>
      <c r="H77" s="35">
        <f>SUM(H6:H76)</f>
        <v>0</v>
      </c>
    </row>
    <row r="78" spans="4:8" x14ac:dyDescent="0.25">
      <c r="E78" s="94" t="s">
        <v>139</v>
      </c>
    </row>
    <row r="79" spans="4:8" x14ac:dyDescent="0.25">
      <c r="E79" s="95"/>
    </row>
    <row r="80" spans="4:8" x14ac:dyDescent="0.25">
      <c r="E80" s="95"/>
    </row>
    <row r="81" spans="5:6" x14ac:dyDescent="0.25">
      <c r="E81" s="95"/>
    </row>
    <row r="82" spans="5:6" x14ac:dyDescent="0.25">
      <c r="E82" s="95"/>
    </row>
    <row r="83" spans="5:6" x14ac:dyDescent="0.25">
      <c r="E83" s="95"/>
    </row>
    <row r="84" spans="5:6" x14ac:dyDescent="0.25">
      <c r="E84" s="95"/>
    </row>
    <row r="85" spans="5:6" x14ac:dyDescent="0.25">
      <c r="E85" s="95"/>
    </row>
    <row r="86" spans="5:6" x14ac:dyDescent="0.25">
      <c r="E86" s="95"/>
    </row>
    <row r="87" spans="5:6" ht="76.5" customHeight="1" x14ac:dyDescent="0.25">
      <c r="E87" s="95"/>
    </row>
    <row r="88" spans="5:6" ht="45" customHeight="1" x14ac:dyDescent="0.25">
      <c r="E88" s="94" t="s">
        <v>140</v>
      </c>
      <c r="F88" s="94"/>
    </row>
  </sheetData>
  <autoFilter ref="D4:H88" xr:uid="{00000000-0001-0000-1A00-000000000000}"/>
  <mergeCells count="6">
    <mergeCell ref="E88:F88"/>
    <mergeCell ref="E19:F19"/>
    <mergeCell ref="E23:F23"/>
    <mergeCell ref="D57:E57"/>
    <mergeCell ref="E60:F60"/>
    <mergeCell ref="E78:E8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D4:H89"/>
  <sheetViews>
    <sheetView topLeftCell="A67" workbookViewId="0">
      <selection activeCell="E71" sqref="E71:E76"/>
    </sheetView>
  </sheetViews>
  <sheetFormatPr defaultRowHeight="15" x14ac:dyDescent="0.25"/>
  <cols>
    <col min="5" max="5" width="77.42578125" customWidth="1"/>
    <col min="6" max="6" width="11.5703125" customWidth="1"/>
    <col min="7" max="7" width="11.85546875" customWidth="1"/>
  </cols>
  <sheetData>
    <row r="4" spans="4:8" x14ac:dyDescent="0.25">
      <c r="D4" s="5" t="s">
        <v>1</v>
      </c>
      <c r="E4" s="6" t="s">
        <v>2</v>
      </c>
      <c r="F4" s="7" t="s">
        <v>39</v>
      </c>
      <c r="G4" t="s">
        <v>105</v>
      </c>
    </row>
    <row r="5" spans="4:8" x14ac:dyDescent="0.25">
      <c r="D5" s="96" t="s">
        <v>0</v>
      </c>
      <c r="E5" s="97"/>
      <c r="F5" s="106"/>
    </row>
    <row r="6" spans="4:8" x14ac:dyDescent="0.25">
      <c r="D6" s="8">
        <v>1</v>
      </c>
      <c r="E6" s="9" t="s">
        <v>107</v>
      </c>
      <c r="F6" s="8">
        <v>54</v>
      </c>
      <c r="G6">
        <f>VLOOKUP(E6,ИТОГ!$D$19:$G$89,4,FALSE)</f>
        <v>0</v>
      </c>
      <c r="H6">
        <f>F6*G6</f>
        <v>0</v>
      </c>
    </row>
    <row r="7" spans="4:8" x14ac:dyDescent="0.25">
      <c r="D7" s="8">
        <v>2</v>
      </c>
      <c r="E7" s="9" t="s">
        <v>149</v>
      </c>
      <c r="F7" s="8">
        <v>3</v>
      </c>
      <c r="G7">
        <f>VLOOKUP(E7,ИТОГ!$D$19:$G$89,4,FALSE)</f>
        <v>0</v>
      </c>
      <c r="H7">
        <f t="shared" ref="H7:H70" si="0">F7*G7</f>
        <v>0</v>
      </c>
    </row>
    <row r="8" spans="4:8" ht="15.75" x14ac:dyDescent="0.25">
      <c r="D8" s="8">
        <v>3</v>
      </c>
      <c r="E8" s="2" t="s">
        <v>108</v>
      </c>
      <c r="F8" s="8">
        <v>0</v>
      </c>
      <c r="G8">
        <f>VLOOKUP(E8,ИТОГ!$D$19:$G$82,4,FALSE)</f>
        <v>0</v>
      </c>
      <c r="H8">
        <f t="shared" si="0"/>
        <v>0</v>
      </c>
    </row>
    <row r="9" spans="4:8" ht="15.75" x14ac:dyDescent="0.25">
      <c r="D9" s="8">
        <v>4</v>
      </c>
      <c r="E9" s="1" t="s">
        <v>109</v>
      </c>
      <c r="F9" s="8">
        <v>10</v>
      </c>
      <c r="G9">
        <f>VLOOKUP(E9,ИТОГ!$D$19:$G$89,4,FALSE)</f>
        <v>0</v>
      </c>
      <c r="H9">
        <f t="shared" si="0"/>
        <v>0</v>
      </c>
    </row>
    <row r="10" spans="4:8" ht="15.75" x14ac:dyDescent="0.25">
      <c r="D10" s="8">
        <v>5</v>
      </c>
      <c r="E10" s="26" t="s">
        <v>110</v>
      </c>
      <c r="F10" s="8">
        <v>0</v>
      </c>
      <c r="G10">
        <f>VLOOKUP(E10,ИТОГ!$D$19:$G$82,4,FALSE)</f>
        <v>0</v>
      </c>
      <c r="H10">
        <f t="shared" si="0"/>
        <v>0</v>
      </c>
    </row>
    <row r="11" spans="4:8" x14ac:dyDescent="0.25">
      <c r="D11" s="8">
        <v>6</v>
      </c>
      <c r="E11" s="9" t="s">
        <v>4</v>
      </c>
      <c r="F11" s="8">
        <v>1</v>
      </c>
      <c r="G11">
        <f>VLOOKUP(E11,ИТОГ!$D$19:$G$89,4,FALSE)</f>
        <v>0</v>
      </c>
      <c r="H11">
        <f t="shared" si="0"/>
        <v>0</v>
      </c>
    </row>
    <row r="12" spans="4:8" ht="15.75" x14ac:dyDescent="0.25">
      <c r="D12" s="8">
        <v>7</v>
      </c>
      <c r="E12" s="1" t="s">
        <v>3</v>
      </c>
      <c r="F12" s="8">
        <v>0</v>
      </c>
      <c r="G12">
        <f>VLOOKUP(E12,ИТОГ!$D$19:$G$82,4,FALSE)</f>
        <v>0</v>
      </c>
      <c r="H12">
        <f t="shared" si="0"/>
        <v>0</v>
      </c>
    </row>
    <row r="13" spans="4:8" ht="30" x14ac:dyDescent="0.25">
      <c r="D13" s="8">
        <v>8</v>
      </c>
      <c r="E13" s="27" t="s">
        <v>112</v>
      </c>
      <c r="F13" s="8">
        <v>10</v>
      </c>
      <c r="G13">
        <f>VLOOKUP(E13,ИТОГ!$D$19:$G$89,4,FALSE)</f>
        <v>0</v>
      </c>
      <c r="H13">
        <f t="shared" si="0"/>
        <v>0</v>
      </c>
    </row>
    <row r="14" spans="4:8" ht="15.75" x14ac:dyDescent="0.25">
      <c r="D14" s="8">
        <v>9</v>
      </c>
      <c r="E14" s="2" t="s">
        <v>7</v>
      </c>
      <c r="F14" s="8">
        <v>1</v>
      </c>
      <c r="G14">
        <f>VLOOKUP(E14,ИТОГ!$D$19:$G$89,4,FALSE)</f>
        <v>0</v>
      </c>
      <c r="H14">
        <f t="shared" si="0"/>
        <v>0</v>
      </c>
    </row>
    <row r="15" spans="4:8" x14ac:dyDescent="0.25">
      <c r="D15" s="8">
        <v>10</v>
      </c>
      <c r="E15" s="8" t="s">
        <v>5</v>
      </c>
      <c r="F15" s="8">
        <v>0</v>
      </c>
      <c r="G15">
        <f>VLOOKUP(E15,ИТОГ!$D$19:$G$82,4,FALSE)</f>
        <v>0</v>
      </c>
      <c r="H15">
        <f t="shared" si="0"/>
        <v>0</v>
      </c>
    </row>
    <row r="16" spans="4:8" ht="15.75" x14ac:dyDescent="0.25">
      <c r="D16" s="8">
        <v>11</v>
      </c>
      <c r="E16" s="2" t="s">
        <v>141</v>
      </c>
      <c r="F16" s="8">
        <v>0</v>
      </c>
      <c r="G16">
        <f>VLOOKUP(E16,ИТОГ!$D$19:$G$82,4,FALSE)</f>
        <v>0</v>
      </c>
      <c r="H16">
        <f t="shared" si="0"/>
        <v>0</v>
      </c>
    </row>
    <row r="17" spans="4:8" ht="15.75" x14ac:dyDescent="0.25">
      <c r="D17" s="8">
        <v>12</v>
      </c>
      <c r="E17" s="2" t="s">
        <v>25</v>
      </c>
      <c r="F17" s="8">
        <v>2</v>
      </c>
      <c r="G17">
        <f>VLOOKUP(E17,ИТОГ!$D$19:$G$89,4,FALSE)</f>
        <v>0</v>
      </c>
      <c r="H17">
        <f t="shared" si="0"/>
        <v>0</v>
      </c>
    </row>
    <row r="18" spans="4:8" ht="15.75" x14ac:dyDescent="0.25">
      <c r="D18" s="8">
        <v>13</v>
      </c>
      <c r="E18" s="26" t="s">
        <v>26</v>
      </c>
      <c r="F18" s="8">
        <v>0</v>
      </c>
      <c r="G18">
        <f>VLOOKUP(E18,ИТОГ!$D$19:$G$82,4,FALSE)</f>
        <v>0</v>
      </c>
      <c r="H18">
        <f t="shared" si="0"/>
        <v>0</v>
      </c>
    </row>
    <row r="19" spans="4:8" x14ac:dyDescent="0.25">
      <c r="D19" s="98" t="s">
        <v>114</v>
      </c>
      <c r="E19" s="99"/>
      <c r="F19" s="8"/>
      <c r="H19">
        <f t="shared" si="0"/>
        <v>0</v>
      </c>
    </row>
    <row r="20" spans="4:8" x14ac:dyDescent="0.25">
      <c r="D20" s="8">
        <v>14</v>
      </c>
      <c r="E20" s="8" t="s">
        <v>115</v>
      </c>
      <c r="F20" s="8">
        <v>54</v>
      </c>
      <c r="G20">
        <f>VLOOKUP(E20,ИТОГ!$D$19:$G$89,4,FALSE)</f>
        <v>0</v>
      </c>
      <c r="H20">
        <f t="shared" si="0"/>
        <v>0</v>
      </c>
    </row>
    <row r="21" spans="4:8" ht="31.5" x14ac:dyDescent="0.25">
      <c r="D21" s="8">
        <v>15</v>
      </c>
      <c r="E21" s="2" t="s">
        <v>45</v>
      </c>
      <c r="F21" s="8">
        <v>0</v>
      </c>
      <c r="G21">
        <f>VLOOKUP(E21,ИТОГ!$D$19:$G$82,4,FALSE)</f>
        <v>0</v>
      </c>
      <c r="H21">
        <f t="shared" si="0"/>
        <v>0</v>
      </c>
    </row>
    <row r="22" spans="4:8" x14ac:dyDescent="0.25">
      <c r="D22" s="8">
        <v>16</v>
      </c>
      <c r="E22" s="9" t="s">
        <v>8</v>
      </c>
      <c r="F22" s="8">
        <v>1</v>
      </c>
      <c r="G22">
        <f>VLOOKUP(E22,ИТОГ!$D$19:$G$89,4,FALSE)</f>
        <v>0</v>
      </c>
      <c r="H22">
        <f t="shared" si="0"/>
        <v>0</v>
      </c>
    </row>
    <row r="23" spans="4:8" x14ac:dyDescent="0.25">
      <c r="D23" s="100" t="s">
        <v>116</v>
      </c>
      <c r="E23" s="101"/>
      <c r="F23" s="8"/>
      <c r="H23">
        <f t="shared" si="0"/>
        <v>0</v>
      </c>
    </row>
    <row r="24" spans="4:8" ht="15.75" x14ac:dyDescent="0.25">
      <c r="D24" s="8">
        <v>17</v>
      </c>
      <c r="E24" s="26" t="s">
        <v>117</v>
      </c>
      <c r="F24" s="8">
        <v>54</v>
      </c>
      <c r="G24">
        <f>VLOOKUP(E24,ИТОГ!$D$19:$G$89,4,FALSE)</f>
        <v>0</v>
      </c>
      <c r="H24">
        <f t="shared" si="0"/>
        <v>0</v>
      </c>
    </row>
    <row r="25" spans="4:8" ht="15.75" x14ac:dyDescent="0.25">
      <c r="D25" s="8">
        <v>18</v>
      </c>
      <c r="E25" s="26" t="s">
        <v>150</v>
      </c>
      <c r="F25" s="8">
        <v>3</v>
      </c>
      <c r="G25">
        <f>VLOOKUP(E25,ИТОГ!$D$19:$G$89,4,FALSE)</f>
        <v>0</v>
      </c>
      <c r="H25">
        <f t="shared" si="0"/>
        <v>0</v>
      </c>
    </row>
    <row r="26" spans="4:8" ht="15.75" x14ac:dyDescent="0.25">
      <c r="D26" s="8">
        <v>19</v>
      </c>
      <c r="E26" s="2" t="s">
        <v>119</v>
      </c>
      <c r="F26" s="8">
        <v>0</v>
      </c>
      <c r="G26">
        <f>VLOOKUP(E26,ИТОГ!$D$19:$G$82,4,FALSE)</f>
        <v>0</v>
      </c>
      <c r="H26">
        <f t="shared" si="0"/>
        <v>0</v>
      </c>
    </row>
    <row r="27" spans="4:8" ht="31.5" x14ac:dyDescent="0.25">
      <c r="D27" s="8">
        <v>20</v>
      </c>
      <c r="E27" s="2" t="s">
        <v>120</v>
      </c>
      <c r="F27" s="8">
        <v>0</v>
      </c>
      <c r="G27">
        <f>VLOOKUP(E27,ИТОГ!$D$19:$G$82,4,FALSE)</f>
        <v>0</v>
      </c>
      <c r="H27">
        <f t="shared" si="0"/>
        <v>0</v>
      </c>
    </row>
    <row r="28" spans="4:8" ht="15.75" x14ac:dyDescent="0.25">
      <c r="D28" s="8">
        <v>21</v>
      </c>
      <c r="E28" s="2" t="s">
        <v>121</v>
      </c>
      <c r="F28" s="8">
        <v>1</v>
      </c>
      <c r="G28">
        <f>VLOOKUP(E28,ИТОГ!$D$19:$G$89,4,FALSE)</f>
        <v>0</v>
      </c>
      <c r="H28">
        <f t="shared" si="0"/>
        <v>0</v>
      </c>
    </row>
    <row r="29" spans="4:8" ht="15.75" x14ac:dyDescent="0.25">
      <c r="D29" s="8">
        <v>22</v>
      </c>
      <c r="E29" s="26" t="s">
        <v>118</v>
      </c>
      <c r="F29" s="8">
        <v>37</v>
      </c>
      <c r="G29">
        <f>VLOOKUP(E29,ИТОГ!$D$19:$G$89,4,FALSE)</f>
        <v>0</v>
      </c>
      <c r="H29">
        <f t="shared" si="0"/>
        <v>0</v>
      </c>
    </row>
    <row r="30" spans="4:8" ht="15.75" x14ac:dyDescent="0.25">
      <c r="D30" s="8">
        <v>23</v>
      </c>
      <c r="E30" s="2" t="s">
        <v>10</v>
      </c>
      <c r="F30" s="8">
        <v>0</v>
      </c>
      <c r="G30">
        <f>VLOOKUP(E30,ИТОГ!$D$19:$G$82,4,FALSE)</f>
        <v>0</v>
      </c>
      <c r="H30">
        <f t="shared" si="0"/>
        <v>0</v>
      </c>
    </row>
    <row r="31" spans="4:8" ht="15.75" x14ac:dyDescent="0.25">
      <c r="D31" s="8">
        <v>24</v>
      </c>
      <c r="E31" s="26" t="s">
        <v>122</v>
      </c>
      <c r="F31" s="8">
        <v>54</v>
      </c>
      <c r="G31">
        <f>VLOOKUP(E31,ИТОГ!$D$19:$G$89,4,FALSE)</f>
        <v>0</v>
      </c>
      <c r="H31">
        <f t="shared" si="0"/>
        <v>0</v>
      </c>
    </row>
    <row r="32" spans="4:8" ht="15.75" x14ac:dyDescent="0.25">
      <c r="D32" s="8">
        <v>25</v>
      </c>
      <c r="E32" s="2" t="s">
        <v>123</v>
      </c>
      <c r="F32" s="8">
        <v>1</v>
      </c>
      <c r="G32">
        <f>VLOOKUP(E32,ИТОГ!$D$19:$G$89,4,FALSE)</f>
        <v>0</v>
      </c>
      <c r="H32">
        <f t="shared" si="0"/>
        <v>0</v>
      </c>
    </row>
    <row r="33" spans="4:8" ht="15.75" x14ac:dyDescent="0.25">
      <c r="D33" s="8">
        <v>26</v>
      </c>
      <c r="E33" s="26" t="s">
        <v>12</v>
      </c>
      <c r="F33" s="8">
        <v>1</v>
      </c>
      <c r="G33">
        <f>VLOOKUP(E33,ИТОГ!$D$19:$G$89,4,FALSE)</f>
        <v>0</v>
      </c>
      <c r="H33">
        <f t="shared" si="0"/>
        <v>0</v>
      </c>
    </row>
    <row r="34" spans="4:8" x14ac:dyDescent="0.25">
      <c r="D34" s="102" t="s">
        <v>13</v>
      </c>
      <c r="E34" s="105"/>
      <c r="F34" s="8"/>
      <c r="H34">
        <f t="shared" si="0"/>
        <v>0</v>
      </c>
    </row>
    <row r="35" spans="4:8" x14ac:dyDescent="0.25">
      <c r="D35" s="8">
        <v>27</v>
      </c>
      <c r="E35" s="8" t="s">
        <v>14</v>
      </c>
      <c r="F35" s="8">
        <v>55</v>
      </c>
      <c r="G35">
        <f>VLOOKUP(E35,ИТОГ!$D$19:$G$89,4,FALSE)</f>
        <v>0</v>
      </c>
      <c r="H35">
        <f t="shared" si="0"/>
        <v>0</v>
      </c>
    </row>
    <row r="36" spans="4:8" x14ac:dyDescent="0.25">
      <c r="D36" s="8">
        <v>28</v>
      </c>
      <c r="E36" s="27" t="s">
        <v>124</v>
      </c>
      <c r="F36" s="8">
        <v>0</v>
      </c>
      <c r="G36">
        <f>VLOOKUP(E36,ИТОГ!$D$19:$G$82,4,FALSE)</f>
        <v>0</v>
      </c>
      <c r="H36">
        <f t="shared" si="0"/>
        <v>0</v>
      </c>
    </row>
    <row r="37" spans="4:8" x14ac:dyDescent="0.25">
      <c r="D37" s="8">
        <v>29</v>
      </c>
      <c r="E37" s="8" t="s">
        <v>16</v>
      </c>
      <c r="F37" s="8">
        <v>1</v>
      </c>
      <c r="G37">
        <f>VLOOKUP(E37,ИТОГ!$D$19:$G$89,4,FALSE)</f>
        <v>0</v>
      </c>
      <c r="H37">
        <f t="shared" si="0"/>
        <v>0</v>
      </c>
    </row>
    <row r="38" spans="4:8" x14ac:dyDescent="0.25">
      <c r="D38" s="8">
        <v>30</v>
      </c>
      <c r="E38" s="8" t="s">
        <v>17</v>
      </c>
      <c r="F38" s="8">
        <v>55</v>
      </c>
      <c r="G38">
        <f>VLOOKUP(E38,ИТОГ!$D$19:$G$89,4,FALSE)</f>
        <v>0</v>
      </c>
      <c r="H38">
        <f t="shared" si="0"/>
        <v>0</v>
      </c>
    </row>
    <row r="39" spans="4:8" x14ac:dyDescent="0.25">
      <c r="D39" s="8">
        <v>31</v>
      </c>
      <c r="E39" s="8" t="s">
        <v>18</v>
      </c>
      <c r="F39" s="8">
        <v>0</v>
      </c>
      <c r="G39">
        <f>VLOOKUP(E39,ИТОГ!$D$19:$G$82,4,FALSE)</f>
        <v>0</v>
      </c>
      <c r="H39">
        <f t="shared" si="0"/>
        <v>0</v>
      </c>
    </row>
    <row r="40" spans="4:8" x14ac:dyDescent="0.25">
      <c r="D40" s="96" t="s">
        <v>19</v>
      </c>
      <c r="E40" s="106"/>
      <c r="F40" s="8"/>
      <c r="H40">
        <f t="shared" si="0"/>
        <v>0</v>
      </c>
    </row>
    <row r="41" spans="4:8" ht="15.75" x14ac:dyDescent="0.25">
      <c r="D41" s="8">
        <v>32</v>
      </c>
      <c r="E41" s="2" t="s">
        <v>125</v>
      </c>
      <c r="F41" s="8">
        <v>660</v>
      </c>
      <c r="G41">
        <f>VLOOKUP(E41,ИТОГ!$D$19:$G$89,4,FALSE)</f>
        <v>0</v>
      </c>
      <c r="H41">
        <f t="shared" si="0"/>
        <v>0</v>
      </c>
    </row>
    <row r="42" spans="4:8" ht="15.75" x14ac:dyDescent="0.25">
      <c r="D42" s="6">
        <v>33</v>
      </c>
      <c r="E42" s="2" t="s">
        <v>126</v>
      </c>
      <c r="F42" s="8">
        <v>84</v>
      </c>
      <c r="G42">
        <f>VLOOKUP(E42,ИТОГ!$D$19:$G$89,4,FALSE)</f>
        <v>0</v>
      </c>
      <c r="H42">
        <f t="shared" si="0"/>
        <v>0</v>
      </c>
    </row>
    <row r="43" spans="4:8" x14ac:dyDescent="0.25">
      <c r="D43" s="8">
        <v>34</v>
      </c>
      <c r="E43" s="27" t="s">
        <v>127</v>
      </c>
      <c r="F43" s="8">
        <v>24</v>
      </c>
      <c r="G43">
        <f>VLOOKUP(E43,ИТОГ!$D$19:$G$89,4,FALSE)</f>
        <v>0</v>
      </c>
      <c r="H43">
        <f t="shared" si="0"/>
        <v>0</v>
      </c>
    </row>
    <row r="44" spans="4:8" ht="15.75" x14ac:dyDescent="0.25">
      <c r="D44" s="8">
        <v>35</v>
      </c>
      <c r="E44" s="2" t="s">
        <v>128</v>
      </c>
      <c r="F44" s="8">
        <v>0</v>
      </c>
      <c r="G44">
        <f>VLOOKUP(E44,ИТОГ!$D$19:$G$82,4,FALSE)</f>
        <v>0</v>
      </c>
      <c r="H44">
        <f t="shared" si="0"/>
        <v>0</v>
      </c>
    </row>
    <row r="45" spans="4:8" ht="15.75" x14ac:dyDescent="0.25">
      <c r="D45" s="8">
        <v>36</v>
      </c>
      <c r="E45" s="1" t="s">
        <v>129</v>
      </c>
      <c r="F45" s="8">
        <v>55</v>
      </c>
      <c r="G45">
        <f>VLOOKUP(E45,ИТОГ!$D$19:$G$89,4,FALSE)</f>
        <v>0</v>
      </c>
      <c r="H45">
        <f t="shared" si="0"/>
        <v>0</v>
      </c>
    </row>
    <row r="46" spans="4:8" ht="15.75" x14ac:dyDescent="0.25">
      <c r="D46" s="8">
        <v>37</v>
      </c>
      <c r="E46" s="26" t="s">
        <v>20</v>
      </c>
      <c r="F46" s="8">
        <v>1</v>
      </c>
      <c r="G46">
        <f>VLOOKUP(E46,ИТОГ!$D$19:$G$89,4,FALSE)</f>
        <v>0</v>
      </c>
      <c r="H46">
        <f t="shared" si="0"/>
        <v>0</v>
      </c>
    </row>
    <row r="47" spans="4:8" ht="15.75" x14ac:dyDescent="0.25">
      <c r="D47" s="8">
        <v>38</v>
      </c>
      <c r="E47" s="26" t="s">
        <v>27</v>
      </c>
      <c r="F47" s="8">
        <v>2</v>
      </c>
      <c r="G47">
        <f>VLOOKUP(E47,ИТОГ!$D$19:$G$89,4,FALSE)</f>
        <v>0</v>
      </c>
      <c r="H47">
        <f t="shared" si="0"/>
        <v>0</v>
      </c>
    </row>
    <row r="48" spans="4:8" x14ac:dyDescent="0.25">
      <c r="D48" s="96" t="s">
        <v>21</v>
      </c>
      <c r="E48" s="106"/>
      <c r="F48" s="8"/>
      <c r="H48">
        <f t="shared" si="0"/>
        <v>0</v>
      </c>
    </row>
    <row r="49" spans="4:8" x14ac:dyDescent="0.25">
      <c r="D49" s="6">
        <v>39</v>
      </c>
      <c r="E49" s="28" t="s">
        <v>130</v>
      </c>
      <c r="F49" s="8">
        <v>2</v>
      </c>
      <c r="G49">
        <f>VLOOKUP(E49,ИТОГ!$D$19:$G$89,4,FALSE)</f>
        <v>0</v>
      </c>
      <c r="H49">
        <f t="shared" si="0"/>
        <v>0</v>
      </c>
    </row>
    <row r="50" spans="4:8" x14ac:dyDescent="0.25">
      <c r="D50" s="6">
        <v>40</v>
      </c>
      <c r="E50" s="29" t="s">
        <v>131</v>
      </c>
      <c r="F50" s="8">
        <v>2</v>
      </c>
      <c r="G50">
        <f>VLOOKUP(E50,ИТОГ!$D$19:$G$89,4,FALSE)</f>
        <v>0</v>
      </c>
      <c r="H50">
        <f t="shared" si="0"/>
        <v>0</v>
      </c>
    </row>
    <row r="51" spans="4:8" ht="15.75" x14ac:dyDescent="0.25">
      <c r="D51" s="6">
        <v>41</v>
      </c>
      <c r="E51" s="26" t="s">
        <v>132</v>
      </c>
      <c r="F51" s="8">
        <v>0</v>
      </c>
      <c r="G51">
        <f>VLOOKUP(E51,ИТОГ!$D$19:$G$82,4,FALSE)</f>
        <v>0</v>
      </c>
      <c r="H51">
        <f t="shared" si="0"/>
        <v>0</v>
      </c>
    </row>
    <row r="52" spans="4:8" ht="15.75" x14ac:dyDescent="0.25">
      <c r="D52" s="6">
        <v>42</v>
      </c>
      <c r="E52" s="26" t="s">
        <v>22</v>
      </c>
      <c r="F52" s="8">
        <v>0</v>
      </c>
      <c r="G52">
        <f>VLOOKUP(E52,ИТОГ!$D$19:$G$82,4,FALSE)</f>
        <v>0</v>
      </c>
      <c r="H52">
        <f t="shared" si="0"/>
        <v>0</v>
      </c>
    </row>
    <row r="53" spans="4:8" x14ac:dyDescent="0.25">
      <c r="D53" s="96" t="s">
        <v>23</v>
      </c>
      <c r="E53" s="106"/>
      <c r="F53" s="8"/>
      <c r="H53">
        <f t="shared" si="0"/>
        <v>0</v>
      </c>
    </row>
    <row r="54" spans="4:8" x14ac:dyDescent="0.25">
      <c r="D54" s="6">
        <v>43</v>
      </c>
      <c r="E54" s="8" t="s">
        <v>37</v>
      </c>
      <c r="F54" s="8">
        <v>10</v>
      </c>
      <c r="G54">
        <f>VLOOKUP(E54,ИТОГ!$D$19:$G$89,4,FALSE)</f>
        <v>0</v>
      </c>
      <c r="H54">
        <f t="shared" si="0"/>
        <v>0</v>
      </c>
    </row>
    <row r="55" spans="4:8" x14ac:dyDescent="0.25">
      <c r="D55" s="6">
        <v>44</v>
      </c>
      <c r="E55" s="8" t="s">
        <v>38</v>
      </c>
      <c r="F55" s="8">
        <v>100</v>
      </c>
      <c r="G55">
        <f>VLOOKUP(E55,ИТОГ!$D$19:$G$89,4,FALSE)</f>
        <v>0</v>
      </c>
      <c r="H55">
        <f t="shared" si="0"/>
        <v>0</v>
      </c>
    </row>
    <row r="56" spans="4:8" x14ac:dyDescent="0.25">
      <c r="D56" s="8">
        <v>45</v>
      </c>
      <c r="E56" s="8" t="s">
        <v>24</v>
      </c>
      <c r="F56" s="8">
        <v>0</v>
      </c>
      <c r="G56">
        <f>VLOOKUP(E56,ИТОГ!$D$19:$G$82,4,FALSE)</f>
        <v>0</v>
      </c>
      <c r="H56">
        <f t="shared" si="0"/>
        <v>0</v>
      </c>
    </row>
    <row r="57" spans="4:8" x14ac:dyDescent="0.25">
      <c r="D57" s="100" t="s">
        <v>133</v>
      </c>
      <c r="E57" s="101"/>
      <c r="F57" s="8"/>
      <c r="H57">
        <f t="shared" si="0"/>
        <v>0</v>
      </c>
    </row>
    <row r="58" spans="4:8" x14ac:dyDescent="0.25">
      <c r="D58" s="8">
        <v>46</v>
      </c>
      <c r="E58" s="28" t="s">
        <v>134</v>
      </c>
      <c r="F58" s="8">
        <v>0</v>
      </c>
      <c r="G58">
        <f>VLOOKUP(E58,ИТОГ!$D$19:$G$82,4,FALSE)</f>
        <v>0</v>
      </c>
      <c r="H58">
        <f t="shared" si="0"/>
        <v>0</v>
      </c>
    </row>
    <row r="59" spans="4:8" x14ac:dyDescent="0.25">
      <c r="D59" s="6">
        <v>47</v>
      </c>
      <c r="E59" s="24" t="s">
        <v>28</v>
      </c>
      <c r="F59" s="8">
        <v>0</v>
      </c>
      <c r="G59">
        <f>VLOOKUP(E59,ИТОГ!$D$19:$G$82,4,FALSE)</f>
        <v>0</v>
      </c>
      <c r="H59">
        <f t="shared" si="0"/>
        <v>0</v>
      </c>
    </row>
    <row r="60" spans="4:8" x14ac:dyDescent="0.25">
      <c r="D60" s="98" t="s">
        <v>135</v>
      </c>
      <c r="E60" s="99"/>
      <c r="F60" s="8"/>
      <c r="H60">
        <f t="shared" si="0"/>
        <v>0</v>
      </c>
    </row>
    <row r="61" spans="4:8" x14ac:dyDescent="0.25">
      <c r="D61" s="8">
        <v>48</v>
      </c>
      <c r="E61" s="6" t="s">
        <v>30</v>
      </c>
      <c r="F61" s="8">
        <v>77</v>
      </c>
      <c r="G61">
        <f>VLOOKUP(E61,ИТОГ!$D$19:$G$89,4,FALSE)</f>
        <v>0</v>
      </c>
      <c r="H61">
        <f t="shared" si="0"/>
        <v>0</v>
      </c>
    </row>
    <row r="62" spans="4:8" x14ac:dyDescent="0.25">
      <c r="D62" s="8">
        <v>49</v>
      </c>
      <c r="E62" s="6" t="s">
        <v>31</v>
      </c>
      <c r="F62" s="8">
        <v>88</v>
      </c>
      <c r="G62">
        <f>VLOOKUP(E62,ИТОГ!$D$19:$G$89,4,FALSE)</f>
        <v>0</v>
      </c>
      <c r="H62">
        <f t="shared" si="0"/>
        <v>0</v>
      </c>
    </row>
    <row r="63" spans="4:8" ht="30" x14ac:dyDescent="0.25">
      <c r="D63" s="8">
        <v>50</v>
      </c>
      <c r="E63" s="10" t="s">
        <v>32</v>
      </c>
      <c r="F63" s="8">
        <v>0</v>
      </c>
      <c r="G63">
        <f>VLOOKUP(E63,ИТОГ!$D$19:$G$82,4,FALSE)</f>
        <v>0</v>
      </c>
      <c r="H63">
        <f t="shared" si="0"/>
        <v>0</v>
      </c>
    </row>
    <row r="64" spans="4:8" x14ac:dyDescent="0.25">
      <c r="D64" s="6">
        <v>51</v>
      </c>
      <c r="E64" s="9" t="s">
        <v>33</v>
      </c>
      <c r="F64" s="8">
        <v>55</v>
      </c>
      <c r="G64">
        <f>VLOOKUP(E64,ИТОГ!$D$19:$G$89,4,FALSE)</f>
        <v>0</v>
      </c>
      <c r="H64">
        <f t="shared" si="0"/>
        <v>0</v>
      </c>
    </row>
    <row r="65" spans="4:8" x14ac:dyDescent="0.25">
      <c r="D65" s="6">
        <v>52</v>
      </c>
      <c r="E65" s="6" t="s">
        <v>34</v>
      </c>
      <c r="F65" s="8">
        <v>77</v>
      </c>
      <c r="G65">
        <f>VLOOKUP(E65,ИТОГ!$D$19:$G$89,4,FALSE)</f>
        <v>0</v>
      </c>
      <c r="H65">
        <f t="shared" si="0"/>
        <v>0</v>
      </c>
    </row>
    <row r="66" spans="4:8" x14ac:dyDescent="0.25">
      <c r="D66" s="8">
        <v>53</v>
      </c>
      <c r="E66" s="10" t="s">
        <v>35</v>
      </c>
      <c r="F66" s="8">
        <v>165</v>
      </c>
      <c r="G66">
        <f>VLOOKUP(E66,ИТОГ!$D$19:$G$89,4,FALSE)</f>
        <v>0</v>
      </c>
      <c r="H66">
        <f t="shared" si="0"/>
        <v>0</v>
      </c>
    </row>
    <row r="67" spans="4:8" x14ac:dyDescent="0.25">
      <c r="D67" s="6">
        <v>54</v>
      </c>
      <c r="E67" s="8" t="s">
        <v>36</v>
      </c>
      <c r="F67" s="8">
        <v>1056</v>
      </c>
      <c r="G67">
        <f>VLOOKUP(E67,ИТОГ!$D$19:$G$89,4,FALSE)</f>
        <v>0</v>
      </c>
      <c r="H67">
        <f t="shared" si="0"/>
        <v>0</v>
      </c>
    </row>
    <row r="68" spans="4:8" x14ac:dyDescent="0.25">
      <c r="D68" s="6">
        <v>55</v>
      </c>
      <c r="E68" s="6" t="s">
        <v>41</v>
      </c>
      <c r="F68" s="8">
        <v>5</v>
      </c>
      <c r="G68">
        <f>VLOOKUP(E68,ИТОГ!$D$19:$G$89,4,FALSE)</f>
        <v>0</v>
      </c>
      <c r="H68">
        <f t="shared" si="0"/>
        <v>0</v>
      </c>
    </row>
    <row r="69" spans="4:8" x14ac:dyDescent="0.25">
      <c r="D69" s="6">
        <v>56</v>
      </c>
      <c r="E69" s="6" t="s">
        <v>42</v>
      </c>
      <c r="F69" s="8">
        <v>4</v>
      </c>
      <c r="G69">
        <f>VLOOKUP(E69,ИТОГ!$D$19:$G$89,4,FALSE)</f>
        <v>0</v>
      </c>
      <c r="H69">
        <f t="shared" si="0"/>
        <v>0</v>
      </c>
    </row>
    <row r="70" spans="4:8" x14ac:dyDescent="0.25">
      <c r="D70" s="74" t="s">
        <v>136</v>
      </c>
      <c r="E70" s="74"/>
      <c r="F70" s="74"/>
      <c r="G70" s="74"/>
      <c r="H70">
        <f t="shared" si="0"/>
        <v>0</v>
      </c>
    </row>
    <row r="71" spans="4:8" ht="15.75" x14ac:dyDescent="0.25">
      <c r="D71" s="6">
        <v>57</v>
      </c>
      <c r="E71" s="73" t="s">
        <v>111</v>
      </c>
      <c r="F71" s="8">
        <v>0</v>
      </c>
      <c r="G71">
        <f>_xlfn.XLOOKUP(E:E,ИТОГ!D:D,ИТОГ!G:G)</f>
        <v>0</v>
      </c>
      <c r="H71">
        <f t="shared" ref="H71:H76" si="1">F71*G71</f>
        <v>0</v>
      </c>
    </row>
    <row r="72" spans="4:8" ht="15.75" x14ac:dyDescent="0.25">
      <c r="D72" s="6">
        <v>58</v>
      </c>
      <c r="E72" s="64" t="s">
        <v>6</v>
      </c>
      <c r="F72" s="8">
        <v>0</v>
      </c>
      <c r="G72">
        <f>_xlfn.XLOOKUP(E:E,ИТОГ!D:D,ИТОГ!G:G)</f>
        <v>0</v>
      </c>
      <c r="H72">
        <f t="shared" si="1"/>
        <v>0</v>
      </c>
    </row>
    <row r="73" spans="4:8" ht="15.75" x14ac:dyDescent="0.25">
      <c r="D73" s="6">
        <v>59</v>
      </c>
      <c r="E73" s="58" t="s">
        <v>137</v>
      </c>
      <c r="F73" s="8">
        <v>0</v>
      </c>
      <c r="G73">
        <f>_xlfn.XLOOKUP(E:E,ИТОГ!D:D,ИТОГ!G:G)</f>
        <v>0</v>
      </c>
      <c r="H73">
        <f t="shared" si="1"/>
        <v>0</v>
      </c>
    </row>
    <row r="74" spans="4:8" ht="15.75" x14ac:dyDescent="0.25">
      <c r="D74" s="6">
        <v>60</v>
      </c>
      <c r="E74" s="2" t="s">
        <v>9</v>
      </c>
      <c r="F74" s="8">
        <v>0</v>
      </c>
      <c r="G74">
        <f>_xlfn.XLOOKUP(E:E,ИТОГ!D:D,ИТОГ!G:G)</f>
        <v>0</v>
      </c>
      <c r="H74">
        <f t="shared" si="1"/>
        <v>0</v>
      </c>
    </row>
    <row r="75" spans="4:8" ht="15.75" x14ac:dyDescent="0.25">
      <c r="D75" s="6">
        <v>61</v>
      </c>
      <c r="E75" s="39" t="s">
        <v>11</v>
      </c>
      <c r="F75" s="8">
        <v>0</v>
      </c>
      <c r="G75">
        <f>_xlfn.XLOOKUP(E:E,ИТОГ!D:D,ИТОГ!G:G)</f>
        <v>0</v>
      </c>
      <c r="H75">
        <f t="shared" si="1"/>
        <v>0</v>
      </c>
    </row>
    <row r="76" spans="4:8" ht="15.75" x14ac:dyDescent="0.25">
      <c r="D76" s="14">
        <v>62</v>
      </c>
      <c r="E76" s="64" t="s">
        <v>15</v>
      </c>
      <c r="F76" s="14">
        <v>0</v>
      </c>
      <c r="G76">
        <f>_xlfn.XLOOKUP(E:E,ИТОГ!D:D,ИТОГ!G:G)</f>
        <v>0</v>
      </c>
      <c r="H76">
        <f t="shared" si="1"/>
        <v>0</v>
      </c>
    </row>
    <row r="77" spans="4:8" x14ac:dyDescent="0.25">
      <c r="D77" s="23"/>
      <c r="E77" s="23"/>
      <c r="F77" s="23"/>
      <c r="G77">
        <f>_xlfn.XLOOKUP(E:E,ИТОГ!D:D,ИТОГ!G:G)</f>
        <v>0</v>
      </c>
      <c r="H77" s="35">
        <f>SUM(H6:H76)</f>
        <v>0</v>
      </c>
    </row>
    <row r="78" spans="4:8" x14ac:dyDescent="0.25">
      <c r="E78" s="36"/>
      <c r="G78" s="25"/>
    </row>
    <row r="79" spans="4:8" x14ac:dyDescent="0.25">
      <c r="E79" s="109" t="s">
        <v>142</v>
      </c>
    </row>
    <row r="80" spans="4:8" x14ac:dyDescent="0.25">
      <c r="E80" s="110"/>
    </row>
    <row r="81" spans="5:6" x14ac:dyDescent="0.25">
      <c r="E81" s="110"/>
    </row>
    <row r="82" spans="5:6" x14ac:dyDescent="0.25">
      <c r="E82" s="110"/>
    </row>
    <row r="83" spans="5:6" x14ac:dyDescent="0.25">
      <c r="E83" s="110"/>
    </row>
    <row r="84" spans="5:6" x14ac:dyDescent="0.25">
      <c r="E84" s="110"/>
    </row>
    <row r="85" spans="5:6" x14ac:dyDescent="0.25">
      <c r="E85" s="110"/>
    </row>
    <row r="86" spans="5:6" x14ac:dyDescent="0.25">
      <c r="E86" s="110"/>
    </row>
    <row r="87" spans="5:6" ht="59.25" customHeight="1" x14ac:dyDescent="0.25">
      <c r="E87" s="111"/>
    </row>
    <row r="89" spans="5:6" ht="15.75" x14ac:dyDescent="0.25">
      <c r="E89" s="16" t="s">
        <v>143</v>
      </c>
      <c r="F89" s="16"/>
    </row>
  </sheetData>
  <autoFilter ref="E4:H77" xr:uid="{00000000-0001-0000-1B00-000000000000}"/>
  <mergeCells count="10">
    <mergeCell ref="D53:E53"/>
    <mergeCell ref="D57:E57"/>
    <mergeCell ref="D60:E60"/>
    <mergeCell ref="E79:E87"/>
    <mergeCell ref="D48:E48"/>
    <mergeCell ref="D5:F5"/>
    <mergeCell ref="D19:E19"/>
    <mergeCell ref="D23:E23"/>
    <mergeCell ref="D34:E34"/>
    <mergeCell ref="D40:E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4:J88"/>
  <sheetViews>
    <sheetView topLeftCell="A69" workbookViewId="0">
      <selection activeCell="G71" sqref="G71:I71"/>
    </sheetView>
  </sheetViews>
  <sheetFormatPr defaultRowHeight="15" x14ac:dyDescent="0.25"/>
  <cols>
    <col min="6" max="6" width="62.5703125" customWidth="1"/>
    <col min="7" max="7" width="32.28515625" customWidth="1"/>
    <col min="8" max="8" width="11.425781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20" t="s">
        <v>0</v>
      </c>
      <c r="F5" s="22"/>
      <c r="G5" s="21"/>
    </row>
    <row r="6" spans="5:9" x14ac:dyDescent="0.25">
      <c r="E6" s="8">
        <v>1</v>
      </c>
      <c r="F6" s="9" t="s">
        <v>107</v>
      </c>
      <c r="G6" s="8">
        <v>200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7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30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2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6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16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2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6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175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7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1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2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8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32</v>
      </c>
      <c r="H31">
        <f>VLOOKUP(F31,ИТОГ!$D$19:$G$89,4,FALSE)</f>
        <v>0</v>
      </c>
      <c r="I31">
        <f t="shared" si="0"/>
        <v>0</v>
      </c>
    </row>
    <row r="32" spans="5:9" ht="31.5" x14ac:dyDescent="0.25">
      <c r="E32" s="8">
        <v>25</v>
      </c>
      <c r="F32" s="2" t="s">
        <v>123</v>
      </c>
      <c r="G32" s="8">
        <v>2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179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2</v>
      </c>
      <c r="H37">
        <f>VLOOKUP(F37,ИТОГ!$D$19:$G$89,4,FALSE)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56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3028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400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100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110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8">
        <v>10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100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20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2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1408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8">
        <v>52</v>
      </c>
      <c r="F65" s="6" t="s">
        <v>34</v>
      </c>
      <c r="G65" s="8">
        <v>2596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1515</v>
      </c>
      <c r="H66">
        <f>VLOOKUP(F66,ИТОГ!$D$19:$G$89,4,FALSE)</f>
        <v>0</v>
      </c>
      <c r="I66">
        <f t="shared" si="0"/>
        <v>0</v>
      </c>
    </row>
    <row r="67" spans="5:9" x14ac:dyDescent="0.25">
      <c r="E67" s="8">
        <v>54</v>
      </c>
      <c r="F67" s="8" t="s">
        <v>36</v>
      </c>
      <c r="G67" s="8">
        <v>8118</v>
      </c>
      <c r="H67">
        <f>VLOOKUP(F67,ИТОГ!$D$19:$G$89,4,FALSE)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10</v>
      </c>
      <c r="H68">
        <f>VLOOKUP(F68,ИТОГ!$D$19:$G$89,4,FALSE)</f>
        <v>0</v>
      </c>
      <c r="I68">
        <f t="shared" si="0"/>
        <v>0</v>
      </c>
    </row>
    <row r="69" spans="5:9" ht="14.25" customHeight="1" x14ac:dyDescent="0.25">
      <c r="E69" s="8">
        <v>56</v>
      </c>
      <c r="F69" s="6" t="s">
        <v>42</v>
      </c>
      <c r="G69" s="6">
        <v>10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14">
        <v>57</v>
      </c>
      <c r="F71" s="73" t="s">
        <v>111</v>
      </c>
      <c r="G71" s="14">
        <v>85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14">
        <v>58</v>
      </c>
      <c r="F72" s="64" t="s">
        <v>6</v>
      </c>
      <c r="G72" s="14">
        <v>170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14">
        <v>59</v>
      </c>
      <c r="F73" s="58" t="s">
        <v>137</v>
      </c>
      <c r="G73" s="14">
        <v>25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14">
        <v>60</v>
      </c>
      <c r="F74" s="2" t="s">
        <v>9</v>
      </c>
      <c r="G74" s="14">
        <v>85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14">
        <v>61</v>
      </c>
      <c r="F75" s="39" t="s">
        <v>11</v>
      </c>
      <c r="G75" s="14">
        <v>85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4">
        <v>85</v>
      </c>
      <c r="H76">
        <f>VLOOKUP(F76,ИТОГ!$D$19:$G$89,4,FALSE)</f>
        <v>0</v>
      </c>
      <c r="I76">
        <f t="shared" si="1"/>
        <v>0</v>
      </c>
    </row>
    <row r="77" spans="5:9" x14ac:dyDescent="0.25">
      <c r="G77" s="23"/>
      <c r="I77" s="35">
        <f>SUM(I6:I76)</f>
        <v>0</v>
      </c>
    </row>
    <row r="78" spans="5:9" x14ac:dyDescent="0.25">
      <c r="F78" s="94" t="s">
        <v>53</v>
      </c>
    </row>
    <row r="79" spans="5:9" x14ac:dyDescent="0.25">
      <c r="F79" s="95"/>
    </row>
    <row r="80" spans="5:9" x14ac:dyDescent="0.25">
      <c r="F80" s="95"/>
    </row>
    <row r="81" spans="6:10" x14ac:dyDescent="0.25">
      <c r="F81" s="95"/>
    </row>
    <row r="82" spans="6:10" x14ac:dyDescent="0.25">
      <c r="F82" s="95"/>
    </row>
    <row r="83" spans="6:10" x14ac:dyDescent="0.25">
      <c r="F83" s="95"/>
    </row>
    <row r="84" spans="6:10" x14ac:dyDescent="0.25">
      <c r="F84" s="95"/>
    </row>
    <row r="85" spans="6:10" x14ac:dyDescent="0.25">
      <c r="F85" s="95"/>
    </row>
    <row r="86" spans="6:10" ht="68.25" customHeight="1" x14ac:dyDescent="0.25">
      <c r="F86" s="95"/>
    </row>
    <row r="87" spans="6:10" ht="15.75" x14ac:dyDescent="0.25">
      <c r="F87" s="104" t="s">
        <v>54</v>
      </c>
      <c r="G87" s="104"/>
      <c r="H87" s="104"/>
      <c r="I87" s="104"/>
      <c r="J87" s="104"/>
    </row>
    <row r="88" spans="6:10" x14ac:dyDescent="0.25">
      <c r="I88" s="35"/>
    </row>
  </sheetData>
  <autoFilter ref="E4:I88" xr:uid="{00000000-0001-0000-0200-000000000000}"/>
  <mergeCells count="10">
    <mergeCell ref="F78:F86"/>
    <mergeCell ref="F87:J87"/>
    <mergeCell ref="E57:F57"/>
    <mergeCell ref="E60:F60"/>
    <mergeCell ref="E19:F19"/>
    <mergeCell ref="E23:F23"/>
    <mergeCell ref="E34:F34"/>
    <mergeCell ref="E40:F40"/>
    <mergeCell ref="E48:F48"/>
    <mergeCell ref="E53:F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E4:I87"/>
  <sheetViews>
    <sheetView topLeftCell="A59" workbookViewId="0">
      <selection activeCell="G71" sqref="G71:I71"/>
    </sheetView>
  </sheetViews>
  <sheetFormatPr defaultRowHeight="15" x14ac:dyDescent="0.25"/>
  <cols>
    <col min="6" max="6" width="68.5703125" customWidth="1"/>
    <col min="7" max="7" width="38.85546875" customWidth="1"/>
    <col min="8" max="8" width="13.28515625" customWidth="1"/>
  </cols>
  <sheetData>
    <row r="4" spans="5:9" x14ac:dyDescent="0.25">
      <c r="E4" s="5">
        <v>23</v>
      </c>
      <c r="F4" s="6" t="s">
        <v>2</v>
      </c>
      <c r="G4" s="7" t="s">
        <v>39</v>
      </c>
      <c r="H4" t="s">
        <v>105</v>
      </c>
    </row>
    <row r="5" spans="5:9" x14ac:dyDescent="0.25">
      <c r="E5" s="20" t="s">
        <v>0</v>
      </c>
      <c r="F5" s="22"/>
      <c r="G5" s="21"/>
    </row>
    <row r="6" spans="5:9" x14ac:dyDescent="0.25">
      <c r="E6" s="8">
        <v>1</v>
      </c>
      <c r="F6" s="9" t="s">
        <v>107</v>
      </c>
      <c r="G6" s="8">
        <v>267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11</v>
      </c>
      <c r="H7">
        <f>VLOOKUP(F7,ИТОГ!$D$19:$G$89,4,FALSE)</f>
        <v>0</v>
      </c>
      <c r="I7">
        <f t="shared" ref="I7:I71" si="0">G7*H7</f>
        <v>0</v>
      </c>
    </row>
    <row r="8" spans="5:9" ht="15.75" x14ac:dyDescent="0.25">
      <c r="E8" s="8">
        <v>3</v>
      </c>
      <c r="F8" s="2" t="s">
        <v>108</v>
      </c>
      <c r="G8" s="8">
        <v>60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25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8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3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173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14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164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3</v>
      </c>
      <c r="H22">
        <f>VLOOKUP(F22,ИТОГ!$D$19:$G$89,4,FALSE)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276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11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5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8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3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74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164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3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278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8</v>
      </c>
      <c r="H36">
        <f>VLOOKUP(F36,ИТОГ!$D$19:$G$89,4,FALSE)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278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18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3948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1300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1300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32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79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8">
        <v>7</v>
      </c>
      <c r="H46">
        <f>VLOOKUP(F46,ИТОГ!$D$19:$G$89,4,FALSE)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9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146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9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8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4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146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240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2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12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2400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32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90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8">
        <v>52</v>
      </c>
      <c r="F65" s="6" t="s">
        <v>34</v>
      </c>
      <c r="G65" s="8">
        <v>2532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108</v>
      </c>
      <c r="H66">
        <f>VLOOKUP(F66,ИТОГ!$D$19:$G$89,4,FALSE)</f>
        <v>0</v>
      </c>
      <c r="I66">
        <f t="shared" si="0"/>
        <v>0</v>
      </c>
    </row>
    <row r="67" spans="5:9" x14ac:dyDescent="0.25">
      <c r="E67" s="8">
        <v>54</v>
      </c>
      <c r="F67" s="8" t="s">
        <v>36</v>
      </c>
      <c r="G67" s="8">
        <v>3624</v>
      </c>
      <c r="H67">
        <f>VLOOKUP(F67,ИТОГ!$D$19:$G$89,4,FALSE)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60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8">
        <v>56</v>
      </c>
      <c r="F69" s="6" t="s">
        <v>42</v>
      </c>
      <c r="G69" s="8">
        <v>24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97</v>
      </c>
      <c r="H71">
        <f>VLOOKUP(F71,ИТОГ!$D$19:$G$89,4,FALSE)</f>
        <v>0</v>
      </c>
      <c r="I71">
        <f t="shared" si="0"/>
        <v>0</v>
      </c>
    </row>
    <row r="72" spans="5:9" ht="15.75" x14ac:dyDescent="0.25">
      <c r="E72" s="6">
        <v>58</v>
      </c>
      <c r="F72" s="64" t="s">
        <v>6</v>
      </c>
      <c r="G72" s="8">
        <v>186</v>
      </c>
      <c r="H72">
        <f>VLOOKUP(F72,ИТОГ!$D$19:$G$89,4,FALSE)</f>
        <v>0</v>
      </c>
      <c r="I72">
        <f t="shared" ref="I72:I76" si="1">G72*H72</f>
        <v>0</v>
      </c>
    </row>
    <row r="73" spans="5:9" ht="15.75" x14ac:dyDescent="0.25">
      <c r="E73" s="6">
        <v>59</v>
      </c>
      <c r="F73" s="58" t="s">
        <v>137</v>
      </c>
      <c r="G73" s="8">
        <v>39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97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97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8">
        <v>97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I77" s="35">
        <f>SUM(I6:I76)</f>
        <v>0</v>
      </c>
    </row>
    <row r="78" spans="5:9" x14ac:dyDescent="0.25">
      <c r="F78" s="34"/>
      <c r="H78" s="25"/>
      <c r="I78" s="35"/>
    </row>
    <row r="79" spans="5:9" x14ac:dyDescent="0.25">
      <c r="F79" s="107" t="s">
        <v>55</v>
      </c>
    </row>
    <row r="80" spans="5:9" x14ac:dyDescent="0.25">
      <c r="F80" s="108"/>
    </row>
    <row r="81" spans="6:7" x14ac:dyDescent="0.25">
      <c r="F81" s="108"/>
    </row>
    <row r="82" spans="6:7" x14ac:dyDescent="0.25">
      <c r="F82" s="108"/>
    </row>
    <row r="83" spans="6:7" x14ac:dyDescent="0.25">
      <c r="F83" s="108"/>
    </row>
    <row r="84" spans="6:7" x14ac:dyDescent="0.25">
      <c r="F84" s="108"/>
    </row>
    <row r="85" spans="6:7" x14ac:dyDescent="0.25">
      <c r="F85" s="108"/>
    </row>
    <row r="86" spans="6:7" ht="51" customHeight="1" x14ac:dyDescent="0.25">
      <c r="F86" s="108"/>
    </row>
    <row r="87" spans="6:7" ht="15.75" x14ac:dyDescent="0.25">
      <c r="F87" s="16" t="s">
        <v>56</v>
      </c>
      <c r="G87" s="16"/>
    </row>
  </sheetData>
  <autoFilter ref="E4:I77" xr:uid="{00000000-0001-0000-0300-000000000000}"/>
  <mergeCells count="9">
    <mergeCell ref="F79:F86"/>
    <mergeCell ref="E57:F57"/>
    <mergeCell ref="E60:F60"/>
    <mergeCell ref="E19:F19"/>
    <mergeCell ref="E23:F23"/>
    <mergeCell ref="E34:F34"/>
    <mergeCell ref="E40:F40"/>
    <mergeCell ref="E48:F48"/>
    <mergeCell ref="E53:F5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C3A5-687F-4203-B294-E4B7A9A3B736}">
  <dimension ref="E4:I89"/>
  <sheetViews>
    <sheetView topLeftCell="A59" workbookViewId="0">
      <selection activeCell="G71" sqref="G71:I71"/>
    </sheetView>
  </sheetViews>
  <sheetFormatPr defaultRowHeight="15" x14ac:dyDescent="0.25"/>
  <cols>
    <col min="6" max="6" width="71.5703125" customWidth="1"/>
    <col min="7" max="7" width="30" customWidth="1"/>
    <col min="8" max="8" width="27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67</v>
      </c>
      <c r="H6">
        <f>VLOOKUP(F6,ИТОГ!D19:G89,4,FALSE)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6</v>
      </c>
      <c r="H7">
        <f>VLOOKUP(F7,ИТОГ!D20:G90,4,FALSE)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0</v>
      </c>
      <c r="H8">
        <f>VLOOKUP(F8,[1]ИТОГ!$D$6:$G$69,4,FALSE)</f>
        <v>967.8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6</v>
      </c>
      <c r="H9">
        <f>VLOOKUP(F9,ИТОГ!D22:G92,4,FALSE)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1</v>
      </c>
      <c r="H10">
        <f>VLOOKUP(F10,ИТОГ!D23:G93,4,FALSE)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4</v>
      </c>
      <c r="H11">
        <f>VLOOKUP(F11,ИТОГ!D24:G94,4,FALSE)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VLOOKUP(F12,[1]ИТОГ!$D$6:$G$69,4,FALSE)</f>
        <v>1975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10</v>
      </c>
      <c r="H13">
        <f>VLOOKUP(F13,ИТОГ!D26:G96,4,FALSE)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VLOOKUP(F14,[1]ИТОГ!$D$6:$G$69,4,FALSE)</f>
        <v>552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VLOOKUP(F15,[1]ИТОГ!$D$6:$G$69,4,FALSE)</f>
        <v>756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1</v>
      </c>
      <c r="H16">
        <f>VLOOKUP(F16,ИТОГ!D29:G99,4,FALSE)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VLOOKUP(F17,[1]ИТОГ!$D$6:$G$69,4,FALSE)</f>
        <v>595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VLOOKUP(F18,[1]ИТОГ!$D$6:$G$69,4,FALSE)</f>
        <v>350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10</v>
      </c>
      <c r="H20">
        <f>VLOOKUP(F20,ИТОГ!D33:G103,4,FALSE)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VLOOKUP(F21,ИТОГ!D34:G104,4,FALSE)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4</v>
      </c>
      <c r="H22">
        <f>VLOOKUP(F22,ИТОГ!D35:G105,4,FALSE)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67</v>
      </c>
      <c r="H24">
        <f>VLOOKUP(F24,ИТОГ!D37:G107,4,FALSE)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6</v>
      </c>
      <c r="H25">
        <f>VLOOKUP(F25,ИТОГ!D38:G108,4,FALSE)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0</v>
      </c>
      <c r="H26">
        <f>VLOOKUP(F26,[1]ИТОГ!$D$6:$G$69,4,FALSE)</f>
        <v>1619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1</v>
      </c>
      <c r="H27">
        <f>VLOOKUP(F27,ИТОГ!D40:G110,4,FALSE)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4</v>
      </c>
      <c r="H28">
        <f>VLOOKUP(F28,ИТОГ!D41:G111,4,FALSE)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</v>
      </c>
      <c r="H29">
        <f>VLOOKUP(F29,ИТОГ!D42:G112,4,FALSE)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10</v>
      </c>
      <c r="H31">
        <f>VLOOKUP(F31,ИТОГ!D44:G114,4,FALSE)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1</v>
      </c>
      <c r="H32">
        <f>VLOOKUP(F32,ИТОГ!D45:G115,4,FALSE)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3</v>
      </c>
      <c r="H33">
        <f>VLOOKUP(F33,ИТОГ!D46:G116,4,FALSE)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ht="15.75" x14ac:dyDescent="0.25">
      <c r="E35" s="8">
        <v>27</v>
      </c>
      <c r="F35" s="40" t="s">
        <v>14</v>
      </c>
      <c r="G35" s="8">
        <v>60</v>
      </c>
      <c r="H35">
        <f>VLOOKUP(F35,ИТОГ!D48:G118,4,FALSE)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VLOOKUP(F36,[1]ИТОГ!$D$6:$G$69,4,FALSE)</f>
        <v>1036.8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VLOOKUP(F37,[1]ИТОГ!$D$6:$G$69,4,FALSE)</f>
        <v>73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50</v>
      </c>
      <c r="H38">
        <f>VLOOKUP(F38,ИТОГ!D51:G121,4,FALSE)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10</v>
      </c>
      <c r="H39">
        <f>VLOOKUP(F39,ИТОГ!D52:G122,4,FALSE)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372</v>
      </c>
      <c r="H41">
        <f>VLOOKUP(F41,ИТОГ!D54:G124,4,FALSE)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0</v>
      </c>
      <c r="H42">
        <f>VLOOKUP(F42,[1]ИТОГ!$D$6:$G$69,4,FALSE)</f>
        <v>74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50</v>
      </c>
      <c r="H43">
        <f>VLOOKUP(F43,ИТОГ!D56:G126,4,FALSE)</f>
        <v>0</v>
      </c>
      <c r="I43">
        <f t="shared" si="0"/>
        <v>0</v>
      </c>
    </row>
    <row r="44" spans="5:9" ht="15.75" x14ac:dyDescent="0.25">
      <c r="E44" s="8">
        <v>35</v>
      </c>
      <c r="F44" s="2" t="s">
        <v>128</v>
      </c>
      <c r="G44" s="8">
        <v>12</v>
      </c>
      <c r="H44">
        <f>VLOOKUP(F44,ИТОГ!D57:G127,4,FALSE)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124</v>
      </c>
      <c r="H45">
        <f>VLOOKUP(F45,ИТОГ!D58:G128,4,FALSE)</f>
        <v>0</v>
      </c>
      <c r="I45">
        <f t="shared" si="0"/>
        <v>0</v>
      </c>
    </row>
    <row r="46" spans="5:9" ht="15.75" x14ac:dyDescent="0.25">
      <c r="E46" s="8">
        <v>37</v>
      </c>
      <c r="F46" s="26" t="s">
        <v>20</v>
      </c>
      <c r="G46" s="8">
        <v>3</v>
      </c>
      <c r="H46">
        <f>VLOOKUP(F46,ИТОГ!D59:G129,4,FALSE)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VLOOKUP(F47,[1]ИТОГ!$D$6:$G$69,4,FALSE)</f>
        <v>318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2</v>
      </c>
      <c r="H49">
        <f>VLOOKUP(F49,ИТОГ!D62:G132,4,FALSE)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2</v>
      </c>
      <c r="H50">
        <f>VLOOKUP(F50,ИТОГ!D63:G133,4,FALSE)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2</v>
      </c>
      <c r="H51">
        <f>VLOOKUP(F51,ИТОГ!D64:G134,4,FALSE)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2</v>
      </c>
      <c r="H52">
        <f>VLOOKUP(F52,ИТОГ!D65:G135,4,FALSE)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0</v>
      </c>
      <c r="H54">
        <f>VLOOKUP(F54,ИТОГ!$D$19:$G$82,4,FALSE)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372</v>
      </c>
      <c r="H55">
        <f>VLOOKUP(F55,ИТОГ!D68:G138,4,FALSE)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2</v>
      </c>
      <c r="H56">
        <f>VLOOKUP(F56,ИТОГ!D69:G139,4,FALSE)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50</v>
      </c>
      <c r="H58">
        <f>VLOOKUP(F58,ИТОГ!D71:G141,4,FALSE)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1</v>
      </c>
      <c r="H59">
        <f>VLOOKUP(F59,ИТОГ!D72:G142,4,FALSE)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720</v>
      </c>
      <c r="H61">
        <f>VLOOKUP(F61,ИТОГ!D74:G144,4,FALSE)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96</v>
      </c>
      <c r="H62">
        <f>VLOOKUP(F62,ИТОГ!D75:G145,4,FALSE)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0</v>
      </c>
      <c r="H63">
        <f>VLOOKUP(F63,[1]ИТОГ!$D$6:$G$69,4,FALSE)</f>
        <v>210</v>
      </c>
      <c r="I63">
        <f t="shared" si="0"/>
        <v>0</v>
      </c>
    </row>
    <row r="64" spans="5:9" x14ac:dyDescent="0.25">
      <c r="E64" s="6">
        <v>51</v>
      </c>
      <c r="F64" s="9" t="s">
        <v>33</v>
      </c>
      <c r="G64" s="8">
        <v>0</v>
      </c>
      <c r="H64">
        <f>VLOOKUP(F64,[1]ИТОГ!$D$6:$G$69,4,FALSE)</f>
        <v>85.5</v>
      </c>
      <c r="I64">
        <f t="shared" si="0"/>
        <v>0</v>
      </c>
    </row>
    <row r="65" spans="5:9" x14ac:dyDescent="0.25">
      <c r="E65" s="6">
        <v>52</v>
      </c>
      <c r="F65" s="6" t="s">
        <v>34</v>
      </c>
      <c r="G65" s="8">
        <v>720</v>
      </c>
      <c r="H65">
        <f>VLOOKUP(F65,ИТОГ!D78:G148,4,FALSE)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720</v>
      </c>
      <c r="H66">
        <f>VLOOKUP(F66,ИТОГ!D79:G149,4,FALSE)</f>
        <v>0</v>
      </c>
      <c r="I66">
        <f t="shared" si="0"/>
        <v>0</v>
      </c>
    </row>
    <row r="67" spans="5:9" x14ac:dyDescent="0.25">
      <c r="E67" s="6">
        <v>54</v>
      </c>
      <c r="F67" s="8" t="s">
        <v>36</v>
      </c>
      <c r="G67" s="8">
        <v>2196</v>
      </c>
      <c r="H67">
        <f>VLOOKUP(F67,ИТОГ!D80:G150,4,FALSE)</f>
        <v>0</v>
      </c>
      <c r="I67">
        <f t="shared" si="0"/>
        <v>0</v>
      </c>
    </row>
    <row r="68" spans="5:9" x14ac:dyDescent="0.25">
      <c r="E68" s="6">
        <v>55</v>
      </c>
      <c r="F68" s="6" t="s">
        <v>41</v>
      </c>
      <c r="G68" s="8">
        <v>3</v>
      </c>
      <c r="H68">
        <f>VLOOKUP(F68,ИТОГ!D81:G151,4,FALSE)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3</v>
      </c>
      <c r="H69">
        <f>VLOOKUP(F69,ИТОГ!D82:G152,4,FALSE)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13</v>
      </c>
      <c r="H71">
        <f>VLOOKUP(F71,ИТОГ!D84:G154,4,FALSE)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26</v>
      </c>
      <c r="H72">
        <f>VLOOKUP(F72,ИТОГ!D85:G155,4,FALSE)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13</v>
      </c>
      <c r="H73">
        <f>VLOOKUP(F73,ИТОГ!D86:G156,4,FALSE)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13</v>
      </c>
      <c r="H74">
        <f>VLOOKUP(F74,ИТОГ!D87:G157,4,FALSE)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13</v>
      </c>
      <c r="H75">
        <f>VLOOKUP(F75,ИТОГ!D88:G158,4,FALSE)</f>
        <v>0</v>
      </c>
      <c r="I75">
        <f t="shared" si="1"/>
        <v>0</v>
      </c>
    </row>
    <row r="76" spans="5:9" ht="15.75" x14ac:dyDescent="0.25">
      <c r="E76" s="14">
        <v>62</v>
      </c>
      <c r="F76" s="64" t="s">
        <v>15</v>
      </c>
      <c r="G76" s="15">
        <v>13</v>
      </c>
      <c r="H76">
        <f>VLOOKUP(F76,ИТОГ!D89:G159,4,FALSE)</f>
        <v>0</v>
      </c>
      <c r="I76">
        <f t="shared" si="1"/>
        <v>0</v>
      </c>
    </row>
    <row r="77" spans="5:9" x14ac:dyDescent="0.25">
      <c r="E77" s="23"/>
      <c r="F77" s="23"/>
      <c r="G77" s="23"/>
      <c r="I77" s="80">
        <f>SUM(I6:I76)</f>
        <v>0</v>
      </c>
    </row>
    <row r="78" spans="5:9" x14ac:dyDescent="0.25">
      <c r="F78" s="36"/>
      <c r="H78" s="25"/>
    </row>
    <row r="79" spans="5:9" x14ac:dyDescent="0.25">
      <c r="F79" s="109" t="s">
        <v>195</v>
      </c>
    </row>
    <row r="80" spans="5:9" x14ac:dyDescent="0.25">
      <c r="F80" s="110"/>
    </row>
    <row r="81" spans="6:6" x14ac:dyDescent="0.25">
      <c r="F81" s="110"/>
    </row>
    <row r="82" spans="6:6" x14ac:dyDescent="0.25">
      <c r="F82" s="110"/>
    </row>
    <row r="83" spans="6:6" x14ac:dyDescent="0.25">
      <c r="F83" s="110"/>
    </row>
    <row r="84" spans="6:6" x14ac:dyDescent="0.25">
      <c r="F84" s="110"/>
    </row>
    <row r="85" spans="6:6" x14ac:dyDescent="0.25">
      <c r="F85" s="110"/>
    </row>
    <row r="86" spans="6:6" x14ac:dyDescent="0.25">
      <c r="F86" s="110"/>
    </row>
    <row r="87" spans="6:6" ht="80.25" customHeight="1" x14ac:dyDescent="0.25">
      <c r="F87" s="111"/>
    </row>
    <row r="89" spans="6:6" ht="15.75" x14ac:dyDescent="0.25">
      <c r="F89" s="16" t="s">
        <v>196</v>
      </c>
    </row>
  </sheetData>
  <autoFilter ref="E4:I77" xr:uid="{4CCAC3A5-687F-4203-B294-E4B7A9A3B736}"/>
  <mergeCells count="10">
    <mergeCell ref="E53:F53"/>
    <mergeCell ref="E57:F57"/>
    <mergeCell ref="E60:F60"/>
    <mergeCell ref="F79:F87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E4:J87"/>
  <sheetViews>
    <sheetView topLeftCell="A62" workbookViewId="0">
      <selection activeCell="G71" sqref="G71:I71"/>
    </sheetView>
  </sheetViews>
  <sheetFormatPr defaultRowHeight="15" x14ac:dyDescent="0.25"/>
  <cols>
    <col min="6" max="6" width="73.85546875" customWidth="1"/>
    <col min="7" max="7" width="34" customWidth="1"/>
    <col min="8" max="8" width="16.855468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186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14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10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10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2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3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2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3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0</v>
      </c>
      <c r="H17">
        <f>VLOOKUP(F17,ИТОГ!$D$19:$G$82,4,FALSE)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7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186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14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2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35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7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3</v>
      </c>
      <c r="H33">
        <f>VLOOKUP(F33,ИТОГ!$D$19:$G$89,4,FALSE)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150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15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3000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100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0</v>
      </c>
      <c r="H44">
        <f>VLOOKUP(F44,ИТОГ!$D$19:$G$82,4,FALSE)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4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31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50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4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2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30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2000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200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11</v>
      </c>
      <c r="H63">
        <f>VLOOKUP(F63,ИТОГ!$D$19:$G$89,4,FALSE)</f>
        <v>0</v>
      </c>
      <c r="I63">
        <f t="shared" si="0"/>
        <v>0</v>
      </c>
    </row>
    <row r="64" spans="5:9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8">
        <v>52</v>
      </c>
      <c r="F65" s="6" t="s">
        <v>34</v>
      </c>
      <c r="G65" s="8">
        <v>200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200</v>
      </c>
      <c r="H66">
        <f>VLOOKUP(F66,ИТОГ!$D$19:$G$89,4,FALSE)</f>
        <v>0</v>
      </c>
      <c r="I66">
        <f t="shared" si="0"/>
        <v>0</v>
      </c>
    </row>
    <row r="67" spans="5:9" x14ac:dyDescent="0.25">
      <c r="E67" s="8">
        <v>54</v>
      </c>
      <c r="F67" s="8" t="s">
        <v>36</v>
      </c>
      <c r="G67" s="8">
        <v>200</v>
      </c>
      <c r="H67">
        <f>VLOOKUP(F67,ИТОГ!$D$19:$G$89,4,FALSE)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0</v>
      </c>
      <c r="H68">
        <f>VLOOKUP(F68,ИТОГ!$D$19:$G$82,4,FALSE)</f>
        <v>0</v>
      </c>
      <c r="I68">
        <f t="shared" si="0"/>
        <v>0</v>
      </c>
    </row>
    <row r="69" spans="5:9" x14ac:dyDescent="0.25">
      <c r="E69" s="6">
        <v>56</v>
      </c>
      <c r="F69" s="6" t="s">
        <v>42</v>
      </c>
      <c r="G69" s="8">
        <v>5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45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90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45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45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45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14">
        <v>45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I77" s="35">
        <f>SUM(I6:I76)</f>
        <v>0</v>
      </c>
    </row>
    <row r="78" spans="5:9" x14ac:dyDescent="0.25">
      <c r="F78" s="34"/>
      <c r="H78" s="35"/>
    </row>
    <row r="79" spans="5:9" x14ac:dyDescent="0.25">
      <c r="F79" s="107" t="s">
        <v>57</v>
      </c>
    </row>
    <row r="80" spans="5:9" x14ac:dyDescent="0.25">
      <c r="F80" s="108"/>
    </row>
    <row r="81" spans="6:10" x14ac:dyDescent="0.25">
      <c r="F81" s="108"/>
    </row>
    <row r="82" spans="6:10" x14ac:dyDescent="0.25">
      <c r="F82" s="108"/>
    </row>
    <row r="83" spans="6:10" x14ac:dyDescent="0.25">
      <c r="F83" s="108"/>
    </row>
    <row r="84" spans="6:10" x14ac:dyDescent="0.25">
      <c r="F84" s="108"/>
    </row>
    <row r="85" spans="6:10" x14ac:dyDescent="0.25">
      <c r="F85" s="108"/>
    </row>
    <row r="86" spans="6:10" ht="50.25" customHeight="1" x14ac:dyDescent="0.25">
      <c r="F86" s="112"/>
    </row>
    <row r="87" spans="6:10" ht="15.75" x14ac:dyDescent="0.25">
      <c r="F87" s="113" t="s">
        <v>58</v>
      </c>
      <c r="G87" s="114"/>
      <c r="H87" s="114"/>
      <c r="I87" s="114"/>
      <c r="J87" s="115"/>
    </row>
  </sheetData>
  <autoFilter ref="E4:I77" xr:uid="{00000000-0001-0000-0400-000000000000}"/>
  <mergeCells count="11">
    <mergeCell ref="F79:F86"/>
    <mergeCell ref="F87:J87"/>
    <mergeCell ref="E57:F57"/>
    <mergeCell ref="E60:F60"/>
    <mergeCell ref="E5:G5"/>
    <mergeCell ref="E19:F19"/>
    <mergeCell ref="E23:F23"/>
    <mergeCell ref="E34:F34"/>
    <mergeCell ref="E40:F40"/>
    <mergeCell ref="E48:F48"/>
    <mergeCell ref="E53:F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4:I89"/>
  <sheetViews>
    <sheetView topLeftCell="A60" workbookViewId="0">
      <selection activeCell="G71" sqref="G71:I71"/>
    </sheetView>
  </sheetViews>
  <sheetFormatPr defaultRowHeight="15" x14ac:dyDescent="0.25"/>
  <cols>
    <col min="6" max="6" width="85.42578125" customWidth="1"/>
    <col min="7" max="7" width="39.28515625" customWidth="1"/>
    <col min="8" max="8" width="12.1406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193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9</v>
      </c>
      <c r="H7">
        <f>VLOOKUP(F7,ИТОГ!$D$19:$G$89,4,FALSE)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78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10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0</v>
      </c>
      <c r="H10">
        <f>VLOOKUP(F10,ИТОГ!$D$19:$G$82,4,FALSE)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1</v>
      </c>
      <c r="H11">
        <f>VLOOKUP(F11,ИТОГ!$D$19:$G$89,4,FALSE)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78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2</v>
      </c>
      <c r="H14">
        <f>VLOOKUP(F14,ИТОГ!$D$19:$G$89,4,FALSE)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3</v>
      </c>
      <c r="H16">
        <f>VLOOKUP(F16,ИТОГ!$D$19:$G$89,4,FALSE)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15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76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0</v>
      </c>
      <c r="H21">
        <f>VLOOKUP(F21,ИТОГ!$D$19:$G$82,4,FALSE)</f>
        <v>0</v>
      </c>
      <c r="I21">
        <f t="shared" si="0"/>
        <v>0</v>
      </c>
    </row>
    <row r="22" spans="5:9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162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9</v>
      </c>
      <c r="H25">
        <f>VLOOKUP(F25,ИТОГ!$D$19:$G$89,4,FALSE)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1</v>
      </c>
      <c r="H26">
        <f>VLOOKUP(F26,ИТОГ!$D$19:$G$89,4,FALSE)</f>
        <v>0</v>
      </c>
      <c r="I26">
        <f t="shared" si="0"/>
        <v>0</v>
      </c>
    </row>
    <row r="27" spans="5:9" ht="15.75" x14ac:dyDescent="0.25">
      <c r="E27" s="8">
        <v>20</v>
      </c>
      <c r="F27" s="2" t="s">
        <v>120</v>
      </c>
      <c r="G27" s="8">
        <v>0</v>
      </c>
      <c r="H27">
        <f>VLOOKUP(F27,ИТОГ!$D$19:$G$82,4,FALSE)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1</v>
      </c>
      <c r="H28">
        <f>VLOOKUP(F28,ИТОГ!$D$19:$G$89,4,FALSE)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32</v>
      </c>
      <c r="H29">
        <f>VLOOKUP(F29,ИТОГ!$D$19:$G$89,4,FALSE)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76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8">
        <v>0</v>
      </c>
      <c r="H32">
        <f>VLOOKUP(F32,ИТОГ!$D$19:$G$82,4,FALSE)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23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4</v>
      </c>
      <c r="H39">
        <f>VLOOKUP(F39,ИТОГ!$D$19:$G$89,4,FALSE)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3244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178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12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61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10</v>
      </c>
      <c r="H47">
        <f>VLOOKUP(F47,ИТОГ!$D$19:$G$89,4,FALSE)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20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10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1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1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128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41</v>
      </c>
      <c r="H55">
        <f>VLOOKUP(F55,ИТОГ!$D$19:$G$89,4,FALSE)</f>
        <v>0</v>
      </c>
      <c r="I55">
        <f t="shared" si="0"/>
        <v>0</v>
      </c>
    </row>
    <row r="56" spans="5:9" x14ac:dyDescent="0.25">
      <c r="E56" s="6">
        <v>45</v>
      </c>
      <c r="F56" s="8" t="s">
        <v>24</v>
      </c>
      <c r="G56" s="8">
        <v>1</v>
      </c>
      <c r="H56">
        <f>VLOOKUP(F56,ИТОГ!$D$19:$G$89,4,FALSE)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1200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120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22</v>
      </c>
      <c r="H63">
        <f>VLOOKUP(F63,ИТОГ!$D$19:$G$89,4,FALSE)</f>
        <v>0</v>
      </c>
      <c r="I63">
        <f t="shared" si="0"/>
        <v>0</v>
      </c>
    </row>
    <row r="64" spans="5:9" x14ac:dyDescent="0.25">
      <c r="E64" s="8">
        <v>51</v>
      </c>
      <c r="F64" s="9" t="s">
        <v>33</v>
      </c>
      <c r="G64" s="8">
        <v>11</v>
      </c>
      <c r="H64">
        <f>VLOOKUP(F64,ИТОГ!$D$19:$G$89,4,FALSE)</f>
        <v>0</v>
      </c>
      <c r="I64">
        <f t="shared" si="0"/>
        <v>0</v>
      </c>
    </row>
    <row r="65" spans="5:9" x14ac:dyDescent="0.25">
      <c r="E65" s="8">
        <v>52</v>
      </c>
      <c r="F65" s="6" t="s">
        <v>34</v>
      </c>
      <c r="G65" s="8">
        <v>1243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1309</v>
      </c>
      <c r="H66">
        <f>VLOOKUP(F66,ИТОГ!$D$19:$G$89,4,FALSE)</f>
        <v>0</v>
      </c>
      <c r="I66">
        <f t="shared" si="0"/>
        <v>0</v>
      </c>
    </row>
    <row r="67" spans="5:9" x14ac:dyDescent="0.25">
      <c r="E67" s="8">
        <v>54</v>
      </c>
      <c r="F67" s="8" t="s">
        <v>36</v>
      </c>
      <c r="G67" s="8">
        <v>3537</v>
      </c>
      <c r="H67">
        <f>VLOOKUP(F67,ИТОГ!$D$19:$G$89,4,FALSE)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40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8">
        <v>56</v>
      </c>
      <c r="F69" s="6" t="s">
        <v>42</v>
      </c>
      <c r="G69" s="8">
        <v>24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5.75" x14ac:dyDescent="0.25">
      <c r="E71" s="6">
        <v>57</v>
      </c>
      <c r="F71" s="73" t="s">
        <v>111</v>
      </c>
      <c r="G71" s="8">
        <v>62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124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45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62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62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15">
        <v>62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I77" s="35">
        <f>SUM(I6:I76)</f>
        <v>0</v>
      </c>
    </row>
    <row r="78" spans="5:9" x14ac:dyDescent="0.25">
      <c r="F78" s="36"/>
      <c r="H78" s="25"/>
    </row>
    <row r="79" spans="5:9" ht="15" customHeight="1" x14ac:dyDescent="0.25">
      <c r="F79" s="109" t="s">
        <v>59</v>
      </c>
    </row>
    <row r="80" spans="5:9" ht="15" customHeight="1" x14ac:dyDescent="0.25">
      <c r="F80" s="110"/>
    </row>
    <row r="81" spans="6:7" ht="15" customHeight="1" x14ac:dyDescent="0.25">
      <c r="F81" s="110"/>
    </row>
    <row r="82" spans="6:7" ht="15" customHeight="1" x14ac:dyDescent="0.25">
      <c r="F82" s="110"/>
    </row>
    <row r="83" spans="6:7" ht="15" customHeight="1" x14ac:dyDescent="0.25">
      <c r="F83" s="110"/>
    </row>
    <row r="84" spans="6:7" ht="15" customHeight="1" x14ac:dyDescent="0.25">
      <c r="F84" s="110"/>
    </row>
    <row r="85" spans="6:7" ht="15" customHeight="1" x14ac:dyDescent="0.25">
      <c r="F85" s="110"/>
    </row>
    <row r="86" spans="6:7" ht="34.5" customHeight="1" x14ac:dyDescent="0.25">
      <c r="F86" s="110"/>
    </row>
    <row r="87" spans="6:7" x14ac:dyDescent="0.25">
      <c r="F87" s="110"/>
    </row>
    <row r="88" spans="6:7" x14ac:dyDescent="0.25">
      <c r="F88" s="110"/>
    </row>
    <row r="89" spans="6:7" ht="15.75" x14ac:dyDescent="0.25">
      <c r="F89" s="16" t="s">
        <v>60</v>
      </c>
      <c r="G89" s="16"/>
    </row>
  </sheetData>
  <autoFilter ref="E4:I77" xr:uid="{00000000-0001-0000-0500-000000000000}"/>
  <mergeCells count="10">
    <mergeCell ref="F79:F88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E4:J87"/>
  <sheetViews>
    <sheetView topLeftCell="A63" workbookViewId="0">
      <selection activeCell="G71" sqref="G71:I71"/>
    </sheetView>
  </sheetViews>
  <sheetFormatPr defaultRowHeight="15" x14ac:dyDescent="0.25"/>
  <cols>
    <col min="5" max="5" width="7.85546875" customWidth="1"/>
    <col min="6" max="6" width="62.7109375" customWidth="1"/>
    <col min="7" max="7" width="42.85546875" customWidth="1"/>
    <col min="8" max="8" width="12.4257812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8">
        <v>55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8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8">
        <v>200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8">
        <v>0</v>
      </c>
      <c r="H9">
        <f>VLOOKUP(F9,ИТОГ!$D$19:$G$82,4,FALSE)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8">
        <v>2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8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8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8">
        <v>65</v>
      </c>
      <c r="H13">
        <f>VLOOKUP(F13,ИТОГ!$D$19:$G$89,4,FALSE)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8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8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8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8">
        <v>2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8">
        <v>0</v>
      </c>
      <c r="H18">
        <f>VLOOKUP(F18,ИТОГ!$D$19:$G$82,4,FALSE)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8"/>
      <c r="I19">
        <f t="shared" si="0"/>
        <v>0</v>
      </c>
    </row>
    <row r="20" spans="5:9" x14ac:dyDescent="0.25">
      <c r="E20" s="8">
        <v>14</v>
      </c>
      <c r="F20" s="8" t="s">
        <v>115</v>
      </c>
      <c r="G20" s="8">
        <v>25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8">
        <v>1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8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8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8">
        <v>50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8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8">
        <v>2</v>
      </c>
      <c r="H26">
        <f>VLOOKUP(F26,ИТОГ!$D$19:$G$89,4,FALSE)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8">
        <v>2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8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8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8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8">
        <v>27</v>
      </c>
      <c r="H31">
        <f>VLOOKUP(F31,ИТОГ!$D$19:$G$89,4,FALSE)</f>
        <v>0</v>
      </c>
      <c r="I31">
        <f t="shared" si="0"/>
        <v>0</v>
      </c>
    </row>
    <row r="32" spans="5:9" ht="31.5" x14ac:dyDescent="0.25">
      <c r="E32" s="8">
        <v>25</v>
      </c>
      <c r="F32" s="2" t="s">
        <v>123</v>
      </c>
      <c r="G32" s="8">
        <v>2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8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8"/>
      <c r="I34">
        <f t="shared" si="0"/>
        <v>0</v>
      </c>
    </row>
    <row r="35" spans="5:9" x14ac:dyDescent="0.25">
      <c r="E35" s="8">
        <v>27</v>
      </c>
      <c r="F35" s="8" t="s">
        <v>14</v>
      </c>
      <c r="G35" s="8">
        <v>70</v>
      </c>
      <c r="H35">
        <f>VLOOKUP(F35,ИТОГ!$D$19:$G$89,4,FALSE)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8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8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8">
        <v>20</v>
      </c>
      <c r="H38">
        <f>VLOOKUP(F38,ИТОГ!$D$19:$G$89,4,FALSE)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8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8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8">
        <v>1520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8">
        <v>350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8">
        <v>150</v>
      </c>
      <c r="H43">
        <f>VLOOKUP(F43,ИТОГ!$D$19:$G$89,4,FALSE)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8">
        <v>24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8">
        <v>24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8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8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8"/>
      <c r="I48">
        <f t="shared" si="0"/>
        <v>0</v>
      </c>
    </row>
    <row r="49" spans="5:9" x14ac:dyDescent="0.25">
      <c r="E49" s="6">
        <v>39</v>
      </c>
      <c r="F49" s="28" t="s">
        <v>130</v>
      </c>
      <c r="G49" s="8">
        <v>4</v>
      </c>
      <c r="H49">
        <f>VLOOKUP(F49,ИТОГ!$D$19:$G$89,4,FALSE)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8">
        <v>2</v>
      </c>
      <c r="H50">
        <f>VLOOKUP(F50,ИТОГ!$D$19:$G$89,4,FALSE)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8">
        <v>2</v>
      </c>
      <c r="H51">
        <f>VLOOKUP(F51,ИТОГ!$D$19:$G$89,4,FALSE)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8">
        <v>2</v>
      </c>
      <c r="H52">
        <f>VLOOKUP(F52,ИТОГ!$D$19:$G$89,4,FALSE)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8"/>
      <c r="I53">
        <f t="shared" si="0"/>
        <v>0</v>
      </c>
    </row>
    <row r="54" spans="5:9" x14ac:dyDescent="0.25">
      <c r="E54" s="6">
        <v>43</v>
      </c>
      <c r="F54" s="8" t="s">
        <v>37</v>
      </c>
      <c r="G54" s="8">
        <v>15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8">
        <v>650</v>
      </c>
      <c r="H55">
        <f>VLOOKUP(F55,ИТОГ!$D$19:$G$89,4,FALSE)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8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8"/>
      <c r="I57">
        <f t="shared" si="0"/>
        <v>0</v>
      </c>
    </row>
    <row r="58" spans="5:9" x14ac:dyDescent="0.25">
      <c r="E58" s="8">
        <v>46</v>
      </c>
      <c r="F58" s="28" t="s">
        <v>134</v>
      </c>
      <c r="G58" s="8">
        <v>4</v>
      </c>
      <c r="H58">
        <f>VLOOKUP(F58,ИТОГ!$D$19:$G$89,4,FALSE)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8">
        <v>2</v>
      </c>
      <c r="H59">
        <f>VLOOKUP(F59,ИТОГ!$D$19:$G$89,4,FALSE)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8"/>
      <c r="I60">
        <f t="shared" si="0"/>
        <v>0</v>
      </c>
    </row>
    <row r="61" spans="5:9" x14ac:dyDescent="0.25">
      <c r="E61" s="8">
        <v>48</v>
      </c>
      <c r="F61" s="6" t="s">
        <v>30</v>
      </c>
      <c r="G61" s="8">
        <v>600</v>
      </c>
      <c r="H61">
        <f>VLOOKUP(F61,ИТОГ!$D$19:$G$89,4,FALSE)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8">
        <v>24</v>
      </c>
      <c r="H62">
        <f>VLOOKUP(F62,ИТОГ!$D$19:$G$89,4,FALSE)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8">
        <v>12</v>
      </c>
      <c r="H63">
        <f>VLOOKUP(F63,ИТОГ!$D$19:$G$89,4,FALSE)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8">
        <v>0</v>
      </c>
      <c r="H64">
        <f>VLOOKUP(F64,ИТОГ!$D$19:$G$82,4,FALSE)</f>
        <v>0</v>
      </c>
      <c r="I64">
        <f t="shared" si="0"/>
        <v>0</v>
      </c>
    </row>
    <row r="65" spans="5:9" x14ac:dyDescent="0.25">
      <c r="E65" s="8">
        <v>52</v>
      </c>
      <c r="F65" s="6" t="s">
        <v>34</v>
      </c>
      <c r="G65" s="8">
        <v>624</v>
      </c>
      <c r="H65">
        <f>VLOOKUP(F65,ИТОГ!$D$19:$G$89,4,FALSE)</f>
        <v>0</v>
      </c>
      <c r="I65">
        <f t="shared" si="0"/>
        <v>0</v>
      </c>
    </row>
    <row r="66" spans="5:9" x14ac:dyDescent="0.25">
      <c r="E66" s="8">
        <v>53</v>
      </c>
      <c r="F66" s="10" t="s">
        <v>35</v>
      </c>
      <c r="G66" s="8">
        <v>624</v>
      </c>
      <c r="H66">
        <f>VLOOKUP(F66,ИТОГ!$D$19:$G$89,4,FALSE)</f>
        <v>0</v>
      </c>
      <c r="I66">
        <f t="shared" si="0"/>
        <v>0</v>
      </c>
    </row>
    <row r="67" spans="5:9" x14ac:dyDescent="0.25">
      <c r="E67" s="8">
        <v>54</v>
      </c>
      <c r="F67" s="8" t="s">
        <v>36</v>
      </c>
      <c r="G67" s="8">
        <v>3024</v>
      </c>
      <c r="H67">
        <f>VLOOKUP(F67,ИТОГ!$D$19:$G$89,4,FALSE)</f>
        <v>0</v>
      </c>
      <c r="I67">
        <f t="shared" si="0"/>
        <v>0</v>
      </c>
    </row>
    <row r="68" spans="5:9" x14ac:dyDescent="0.25">
      <c r="E68" s="8">
        <v>55</v>
      </c>
      <c r="F68" s="6" t="s">
        <v>41</v>
      </c>
      <c r="G68" s="8">
        <v>40</v>
      </c>
      <c r="H68">
        <f>VLOOKUP(F68,ИТОГ!$D$19:$G$89,4,FALSE)</f>
        <v>0</v>
      </c>
      <c r="I68">
        <f t="shared" si="0"/>
        <v>0</v>
      </c>
    </row>
    <row r="69" spans="5:9" x14ac:dyDescent="0.25">
      <c r="E69" s="8">
        <v>56</v>
      </c>
      <c r="F69" s="6" t="s">
        <v>42</v>
      </c>
      <c r="G69" s="8">
        <v>5</v>
      </c>
      <c r="H69">
        <f>VLOOKUP(F69,ИТОГ!$D$19:$G$89,4,FALSE)</f>
        <v>0</v>
      </c>
      <c r="I69">
        <f t="shared" si="0"/>
        <v>0</v>
      </c>
    </row>
    <row r="70" spans="5:9" x14ac:dyDescent="0.25">
      <c r="E70" s="74" t="s">
        <v>136</v>
      </c>
      <c r="F70" s="74"/>
      <c r="G70" s="74"/>
      <c r="H70" s="74"/>
      <c r="I70">
        <f t="shared" si="0"/>
        <v>0</v>
      </c>
    </row>
    <row r="71" spans="5:9" ht="12.75" customHeight="1" x14ac:dyDescent="0.25">
      <c r="E71" s="6">
        <v>57</v>
      </c>
      <c r="F71" s="73" t="s">
        <v>111</v>
      </c>
      <c r="G71" s="8">
        <v>36</v>
      </c>
      <c r="H71">
        <f>VLOOKUP(F71,ИТОГ!$D$19:$G$89,4,FALSE)</f>
        <v>0</v>
      </c>
      <c r="I71">
        <f t="shared" ref="I71:I76" si="1">G71*H71</f>
        <v>0</v>
      </c>
    </row>
    <row r="72" spans="5:9" ht="15.75" x14ac:dyDescent="0.25">
      <c r="E72" s="6">
        <v>58</v>
      </c>
      <c r="F72" s="64" t="s">
        <v>6</v>
      </c>
      <c r="G72" s="8">
        <v>40</v>
      </c>
      <c r="H72">
        <f>VLOOKUP(F72,ИТОГ!$D$19:$G$89,4,FALSE)</f>
        <v>0</v>
      </c>
      <c r="I72">
        <f t="shared" si="1"/>
        <v>0</v>
      </c>
    </row>
    <row r="73" spans="5:9" ht="15.75" x14ac:dyDescent="0.25">
      <c r="E73" s="6">
        <v>59</v>
      </c>
      <c r="F73" s="58" t="s">
        <v>137</v>
      </c>
      <c r="G73" s="8">
        <v>30</v>
      </c>
      <c r="H73">
        <f>VLOOKUP(F73,ИТОГ!$D$19:$G$89,4,FALSE)</f>
        <v>0</v>
      </c>
      <c r="I73">
        <f t="shared" si="1"/>
        <v>0</v>
      </c>
    </row>
    <row r="74" spans="5:9" ht="15.75" x14ac:dyDescent="0.25">
      <c r="E74" s="6">
        <v>60</v>
      </c>
      <c r="F74" s="2" t="s">
        <v>9</v>
      </c>
      <c r="G74" s="8">
        <v>52</v>
      </c>
      <c r="H74">
        <f>VLOOKUP(F74,ИТОГ!$D$19:$G$89,4,FALSE)</f>
        <v>0</v>
      </c>
      <c r="I74">
        <f t="shared" si="1"/>
        <v>0</v>
      </c>
    </row>
    <row r="75" spans="5:9" ht="15.75" x14ac:dyDescent="0.25">
      <c r="E75" s="6">
        <v>61</v>
      </c>
      <c r="F75" s="39" t="s">
        <v>11</v>
      </c>
      <c r="G75" s="8">
        <v>52</v>
      </c>
      <c r="H75">
        <f>VLOOKUP(F75,ИТОГ!$D$19:$G$89,4,FALSE)</f>
        <v>0</v>
      </c>
      <c r="I75">
        <f t="shared" si="1"/>
        <v>0</v>
      </c>
    </row>
    <row r="76" spans="5:9" ht="15.75" x14ac:dyDescent="0.25">
      <c r="E76" s="6">
        <v>62</v>
      </c>
      <c r="F76" s="64" t="s">
        <v>15</v>
      </c>
      <c r="G76" s="14">
        <v>20</v>
      </c>
      <c r="H76">
        <f>VLOOKUP(F76,ИТОГ!$D$19:$G$89,4,FALSE)</f>
        <v>0</v>
      </c>
      <c r="I76">
        <f t="shared" si="1"/>
        <v>0</v>
      </c>
    </row>
    <row r="77" spans="5:9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9" x14ac:dyDescent="0.25">
      <c r="F78" s="34"/>
      <c r="H78" s="25"/>
    </row>
    <row r="79" spans="5:9" x14ac:dyDescent="0.25">
      <c r="F79" s="107" t="s">
        <v>61</v>
      </c>
    </row>
    <row r="80" spans="5:9" x14ac:dyDescent="0.25">
      <c r="F80" s="108"/>
    </row>
    <row r="81" spans="6:10" x14ac:dyDescent="0.25">
      <c r="F81" s="108"/>
    </row>
    <row r="82" spans="6:10" x14ac:dyDescent="0.25">
      <c r="F82" s="108"/>
    </row>
    <row r="83" spans="6:10" x14ac:dyDescent="0.25">
      <c r="F83" s="108"/>
    </row>
    <row r="84" spans="6:10" x14ac:dyDescent="0.25">
      <c r="F84" s="108"/>
    </row>
    <row r="85" spans="6:10" x14ac:dyDescent="0.25">
      <c r="F85" s="108"/>
    </row>
    <row r="86" spans="6:10" ht="49.5" customHeight="1" x14ac:dyDescent="0.25">
      <c r="F86" s="108"/>
    </row>
    <row r="87" spans="6:10" ht="15.75" x14ac:dyDescent="0.25">
      <c r="F87" s="104" t="s">
        <v>62</v>
      </c>
      <c r="G87" s="104"/>
      <c r="H87" s="104"/>
      <c r="I87" s="104"/>
      <c r="J87" s="104"/>
    </row>
  </sheetData>
  <autoFilter ref="E4:I77" xr:uid="{00000000-0001-0000-0600-000000000000}"/>
  <mergeCells count="11">
    <mergeCell ref="E48:F48"/>
    <mergeCell ref="E5:G5"/>
    <mergeCell ref="E19:F19"/>
    <mergeCell ref="E23:F23"/>
    <mergeCell ref="E34:F34"/>
    <mergeCell ref="E40:F40"/>
    <mergeCell ref="F79:F86"/>
    <mergeCell ref="F87:J87"/>
    <mergeCell ref="E53:F53"/>
    <mergeCell ref="E57:F57"/>
    <mergeCell ref="E60:F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E4:K88"/>
  <sheetViews>
    <sheetView topLeftCell="A61" workbookViewId="0">
      <selection activeCell="G71" sqref="G71:I71"/>
    </sheetView>
  </sheetViews>
  <sheetFormatPr defaultRowHeight="15" x14ac:dyDescent="0.25"/>
  <cols>
    <col min="6" max="6" width="71.28515625" customWidth="1"/>
    <col min="7" max="7" width="31.7109375" customWidth="1"/>
    <col min="8" max="8" width="12.85546875" customWidth="1"/>
  </cols>
  <sheetData>
    <row r="4" spans="5:9" x14ac:dyDescent="0.25">
      <c r="E4" s="5" t="s">
        <v>1</v>
      </c>
      <c r="F4" s="6" t="s">
        <v>2</v>
      </c>
      <c r="G4" s="7" t="s">
        <v>39</v>
      </c>
      <c r="H4" t="s">
        <v>105</v>
      </c>
    </row>
    <row r="5" spans="5:9" x14ac:dyDescent="0.25">
      <c r="E5" s="96" t="s">
        <v>0</v>
      </c>
      <c r="F5" s="97"/>
      <c r="G5" s="106"/>
    </row>
    <row r="6" spans="5:9" x14ac:dyDescent="0.25">
      <c r="E6" s="8">
        <v>1</v>
      </c>
      <c r="F6" s="9" t="s">
        <v>107</v>
      </c>
      <c r="G6" s="6">
        <v>90</v>
      </c>
      <c r="H6">
        <f>VLOOKUP(F6,ИТОГ!$D$19:$G$89,4,FALSE)</f>
        <v>0</v>
      </c>
      <c r="I6">
        <f>G6*H6</f>
        <v>0</v>
      </c>
    </row>
    <row r="7" spans="5:9" x14ac:dyDescent="0.25">
      <c r="E7" s="8">
        <v>2</v>
      </c>
      <c r="F7" s="9" t="s">
        <v>149</v>
      </c>
      <c r="G7" s="6">
        <v>0</v>
      </c>
      <c r="H7">
        <f>VLOOKUP(F7,ИТОГ!$D$19:$G$82,4,FALSE)</f>
        <v>0</v>
      </c>
      <c r="I7">
        <f t="shared" ref="I7:I70" si="0">G7*H7</f>
        <v>0</v>
      </c>
    </row>
    <row r="8" spans="5:9" ht="15.75" x14ac:dyDescent="0.25">
      <c r="E8" s="8">
        <v>3</v>
      </c>
      <c r="F8" s="2" t="s">
        <v>108</v>
      </c>
      <c r="G8" s="6">
        <v>20</v>
      </c>
      <c r="H8">
        <f>VLOOKUP(F8,ИТОГ!$D$19:$G$89,4,FALSE)</f>
        <v>0</v>
      </c>
      <c r="I8">
        <f t="shared" si="0"/>
        <v>0</v>
      </c>
    </row>
    <row r="9" spans="5:9" ht="15.75" x14ac:dyDescent="0.25">
      <c r="E9" s="8">
        <v>4</v>
      </c>
      <c r="F9" s="1" t="s">
        <v>109</v>
      </c>
      <c r="G9" s="6">
        <v>20</v>
      </c>
      <c r="H9">
        <f>VLOOKUP(F9,ИТОГ!$D$19:$G$89,4,FALSE)</f>
        <v>0</v>
      </c>
      <c r="I9">
        <f t="shared" si="0"/>
        <v>0</v>
      </c>
    </row>
    <row r="10" spans="5:9" ht="15.75" x14ac:dyDescent="0.25">
      <c r="E10" s="8">
        <v>5</v>
      </c>
      <c r="F10" s="26" t="s">
        <v>110</v>
      </c>
      <c r="G10" s="6">
        <v>4</v>
      </c>
      <c r="H10">
        <f>VLOOKUP(F10,ИТОГ!$D$19:$G$89,4,FALSE)</f>
        <v>0</v>
      </c>
      <c r="I10">
        <f t="shared" si="0"/>
        <v>0</v>
      </c>
    </row>
    <row r="11" spans="5:9" x14ac:dyDescent="0.25">
      <c r="E11" s="8">
        <v>6</v>
      </c>
      <c r="F11" s="9" t="s">
        <v>4</v>
      </c>
      <c r="G11" s="6">
        <v>0</v>
      </c>
      <c r="H11">
        <f>VLOOKUP(F11,ИТОГ!$D$19:$G$82,4,FALSE)</f>
        <v>0</v>
      </c>
      <c r="I11">
        <f t="shared" si="0"/>
        <v>0</v>
      </c>
    </row>
    <row r="12" spans="5:9" ht="15.75" x14ac:dyDescent="0.25">
      <c r="E12" s="8">
        <v>7</v>
      </c>
      <c r="F12" s="1" t="s">
        <v>3</v>
      </c>
      <c r="G12" s="6">
        <v>0</v>
      </c>
      <c r="H12">
        <f>VLOOKUP(F12,ИТОГ!$D$19:$G$82,4,FALSE)</f>
        <v>0</v>
      </c>
      <c r="I12">
        <f t="shared" si="0"/>
        <v>0</v>
      </c>
    </row>
    <row r="13" spans="5:9" ht="30" x14ac:dyDescent="0.25">
      <c r="E13" s="8">
        <v>8</v>
      </c>
      <c r="F13" s="27" t="s">
        <v>112</v>
      </c>
      <c r="G13" s="6">
        <v>0</v>
      </c>
      <c r="H13">
        <f>VLOOKUP(F13,ИТОГ!$D$19:$G$82,4,FALSE)</f>
        <v>0</v>
      </c>
      <c r="I13">
        <f t="shared" si="0"/>
        <v>0</v>
      </c>
    </row>
    <row r="14" spans="5:9" ht="15.75" x14ac:dyDescent="0.25">
      <c r="E14" s="8">
        <v>9</v>
      </c>
      <c r="F14" s="2" t="s">
        <v>7</v>
      </c>
      <c r="G14" s="6">
        <v>0</v>
      </c>
      <c r="H14">
        <f>VLOOKUP(F14,ИТОГ!$D$19:$G$82,4,FALSE)</f>
        <v>0</v>
      </c>
      <c r="I14">
        <f t="shared" si="0"/>
        <v>0</v>
      </c>
    </row>
    <row r="15" spans="5:9" x14ac:dyDescent="0.25">
      <c r="E15" s="8">
        <v>10</v>
      </c>
      <c r="F15" s="8" t="s">
        <v>5</v>
      </c>
      <c r="G15" s="6">
        <v>0</v>
      </c>
      <c r="H15">
        <f>VLOOKUP(F15,ИТОГ!$D$19:$G$82,4,FALSE)</f>
        <v>0</v>
      </c>
      <c r="I15">
        <f t="shared" si="0"/>
        <v>0</v>
      </c>
    </row>
    <row r="16" spans="5:9" ht="15.75" x14ac:dyDescent="0.25">
      <c r="E16" s="8">
        <v>11</v>
      </c>
      <c r="F16" s="2" t="s">
        <v>141</v>
      </c>
      <c r="G16" s="6">
        <v>0</v>
      </c>
      <c r="H16">
        <f>VLOOKUP(F16,ИТОГ!$D$19:$G$82,4,FALSE)</f>
        <v>0</v>
      </c>
      <c r="I16">
        <f t="shared" si="0"/>
        <v>0</v>
      </c>
    </row>
    <row r="17" spans="5:9" ht="15.75" x14ac:dyDescent="0.25">
      <c r="E17" s="8">
        <v>12</v>
      </c>
      <c r="F17" s="2" t="s">
        <v>25</v>
      </c>
      <c r="G17" s="6">
        <v>17</v>
      </c>
      <c r="H17">
        <f>VLOOKUP(F17,ИТОГ!$D$19:$G$89,4,FALSE)</f>
        <v>0</v>
      </c>
      <c r="I17">
        <f t="shared" si="0"/>
        <v>0</v>
      </c>
    </row>
    <row r="18" spans="5:9" ht="15.75" x14ac:dyDescent="0.25">
      <c r="E18" s="8">
        <v>13</v>
      </c>
      <c r="F18" s="26" t="s">
        <v>26</v>
      </c>
      <c r="G18" s="6">
        <v>4</v>
      </c>
      <c r="H18">
        <f>VLOOKUP(F18,ИТОГ!$D$19:$G$89,4,FALSE)</f>
        <v>0</v>
      </c>
      <c r="I18">
        <f t="shared" si="0"/>
        <v>0</v>
      </c>
    </row>
    <row r="19" spans="5:9" x14ac:dyDescent="0.25">
      <c r="E19" s="98" t="s">
        <v>114</v>
      </c>
      <c r="F19" s="99"/>
      <c r="G19" s="6"/>
      <c r="I19">
        <f t="shared" si="0"/>
        <v>0</v>
      </c>
    </row>
    <row r="20" spans="5:9" x14ac:dyDescent="0.25">
      <c r="E20" s="8">
        <v>14</v>
      </c>
      <c r="F20" s="8" t="s">
        <v>115</v>
      </c>
      <c r="G20" s="6">
        <v>70</v>
      </c>
      <c r="H20">
        <f>VLOOKUP(F20,ИТОГ!$D$19:$G$89,4,FALSE)</f>
        <v>0</v>
      </c>
      <c r="I20">
        <f t="shared" si="0"/>
        <v>0</v>
      </c>
    </row>
    <row r="21" spans="5:9" ht="31.5" x14ac:dyDescent="0.25">
      <c r="E21" s="8">
        <v>15</v>
      </c>
      <c r="F21" s="2" t="s">
        <v>45</v>
      </c>
      <c r="G21" s="6">
        <v>2</v>
      </c>
      <c r="H21">
        <f>VLOOKUP(F21,ИТОГ!$D$19:$G$89,4,FALSE)</f>
        <v>0</v>
      </c>
      <c r="I21">
        <f t="shared" si="0"/>
        <v>0</v>
      </c>
    </row>
    <row r="22" spans="5:9" ht="30" x14ac:dyDescent="0.25">
      <c r="E22" s="8">
        <v>16</v>
      </c>
      <c r="F22" s="9" t="s">
        <v>8</v>
      </c>
      <c r="G22" s="6">
        <v>0</v>
      </c>
      <c r="H22">
        <f>VLOOKUP(F22,ИТОГ!$D$19:$G$82,4,FALSE)</f>
        <v>0</v>
      </c>
      <c r="I22">
        <f t="shared" si="0"/>
        <v>0</v>
      </c>
    </row>
    <row r="23" spans="5:9" x14ac:dyDescent="0.25">
      <c r="E23" s="100" t="s">
        <v>116</v>
      </c>
      <c r="F23" s="101"/>
      <c r="G23" s="6"/>
      <c r="I23">
        <f t="shared" si="0"/>
        <v>0</v>
      </c>
    </row>
    <row r="24" spans="5:9" ht="15.75" x14ac:dyDescent="0.25">
      <c r="E24" s="8">
        <v>17</v>
      </c>
      <c r="F24" s="26" t="s">
        <v>117</v>
      </c>
      <c r="G24" s="6">
        <v>90</v>
      </c>
      <c r="H24">
        <f>VLOOKUP(F24,ИТОГ!$D$19:$G$89,4,FALSE)</f>
        <v>0</v>
      </c>
      <c r="I24">
        <f t="shared" si="0"/>
        <v>0</v>
      </c>
    </row>
    <row r="25" spans="5:9" ht="15.75" x14ac:dyDescent="0.25">
      <c r="E25" s="8">
        <v>18</v>
      </c>
      <c r="F25" s="26" t="s">
        <v>150</v>
      </c>
      <c r="G25" s="6">
        <v>0</v>
      </c>
      <c r="H25">
        <f>VLOOKUP(F25,ИТОГ!$D$19:$G$82,4,FALSE)</f>
        <v>0</v>
      </c>
      <c r="I25">
        <f t="shared" si="0"/>
        <v>0</v>
      </c>
    </row>
    <row r="26" spans="5:9" ht="15.75" x14ac:dyDescent="0.25">
      <c r="E26" s="8">
        <v>19</v>
      </c>
      <c r="F26" s="2" t="s">
        <v>119</v>
      </c>
      <c r="G26" s="6">
        <v>0</v>
      </c>
      <c r="H26">
        <f>VLOOKUP(F26,ИТОГ!$D$19:$G$82,4,FALSE)</f>
        <v>0</v>
      </c>
      <c r="I26">
        <f t="shared" si="0"/>
        <v>0</v>
      </c>
    </row>
    <row r="27" spans="5:9" ht="31.5" x14ac:dyDescent="0.25">
      <c r="E27" s="8">
        <v>20</v>
      </c>
      <c r="F27" s="2" t="s">
        <v>120</v>
      </c>
      <c r="G27" s="6">
        <v>4</v>
      </c>
      <c r="H27">
        <f>VLOOKUP(F27,ИТОГ!$D$19:$G$89,4,FALSE)</f>
        <v>0</v>
      </c>
      <c r="I27">
        <f t="shared" si="0"/>
        <v>0</v>
      </c>
    </row>
    <row r="28" spans="5:9" ht="15.75" x14ac:dyDescent="0.25">
      <c r="E28" s="8">
        <v>21</v>
      </c>
      <c r="F28" s="2" t="s">
        <v>121</v>
      </c>
      <c r="G28" s="6">
        <v>0</v>
      </c>
      <c r="H28">
        <f>VLOOKUP(F28,ИТОГ!$D$19:$G$82,4,FALSE)</f>
        <v>0</v>
      </c>
      <c r="I28">
        <f t="shared" si="0"/>
        <v>0</v>
      </c>
    </row>
    <row r="29" spans="5:9" ht="15.75" x14ac:dyDescent="0.25">
      <c r="E29" s="8">
        <v>22</v>
      </c>
      <c r="F29" s="26" t="s">
        <v>118</v>
      </c>
      <c r="G29" s="6">
        <v>0</v>
      </c>
      <c r="H29">
        <f>VLOOKUP(F29,ИТОГ!$D$19:$G$82,4,FALSE)</f>
        <v>0</v>
      </c>
      <c r="I29">
        <f t="shared" si="0"/>
        <v>0</v>
      </c>
    </row>
    <row r="30" spans="5:9" ht="15.75" x14ac:dyDescent="0.25">
      <c r="E30" s="8">
        <v>23</v>
      </c>
      <c r="F30" s="2" t="s">
        <v>10</v>
      </c>
      <c r="G30" s="6">
        <v>0</v>
      </c>
      <c r="H30">
        <f>VLOOKUP(F30,ИТОГ!$D$19:$G$82,4,FALSE)</f>
        <v>0</v>
      </c>
      <c r="I30">
        <f t="shared" si="0"/>
        <v>0</v>
      </c>
    </row>
    <row r="31" spans="5:9" ht="15.75" x14ac:dyDescent="0.25">
      <c r="E31" s="8">
        <v>24</v>
      </c>
      <c r="F31" s="26" t="s">
        <v>122</v>
      </c>
      <c r="G31" s="6">
        <v>70</v>
      </c>
      <c r="H31">
        <f>VLOOKUP(F31,ИТОГ!$D$19:$G$89,4,FALSE)</f>
        <v>0</v>
      </c>
      <c r="I31">
        <f t="shared" si="0"/>
        <v>0</v>
      </c>
    </row>
    <row r="32" spans="5:9" ht="15.75" x14ac:dyDescent="0.25">
      <c r="E32" s="8">
        <v>25</v>
      </c>
      <c r="F32" s="2" t="s">
        <v>123</v>
      </c>
      <c r="G32" s="6">
        <v>2</v>
      </c>
      <c r="H32">
        <f>VLOOKUP(F32,ИТОГ!$D$19:$G$89,4,FALSE)</f>
        <v>0</v>
      </c>
      <c r="I32">
        <f t="shared" si="0"/>
        <v>0</v>
      </c>
    </row>
    <row r="33" spans="5:9" ht="15.75" x14ac:dyDescent="0.25">
      <c r="E33" s="8">
        <v>26</v>
      </c>
      <c r="F33" s="26" t="s">
        <v>12</v>
      </c>
      <c r="G33" s="6">
        <v>0</v>
      </c>
      <c r="H33">
        <f>VLOOKUP(F33,ИТОГ!$D$19:$G$82,4,FALSE)</f>
        <v>0</v>
      </c>
      <c r="I33">
        <f t="shared" si="0"/>
        <v>0</v>
      </c>
    </row>
    <row r="34" spans="5:9" x14ac:dyDescent="0.25">
      <c r="E34" s="102" t="s">
        <v>13</v>
      </c>
      <c r="F34" s="105"/>
      <c r="G34" s="6"/>
      <c r="I34">
        <f t="shared" si="0"/>
        <v>0</v>
      </c>
    </row>
    <row r="35" spans="5:9" x14ac:dyDescent="0.25">
      <c r="E35" s="8">
        <v>27</v>
      </c>
      <c r="F35" s="8" t="s">
        <v>14</v>
      </c>
      <c r="G35" s="6">
        <v>0</v>
      </c>
      <c r="H35">
        <f>VLOOKUP(F35,ИТОГ!$D$19:$G$82,4,FALSE)</f>
        <v>0</v>
      </c>
      <c r="I35">
        <f t="shared" si="0"/>
        <v>0</v>
      </c>
    </row>
    <row r="36" spans="5:9" x14ac:dyDescent="0.25">
      <c r="E36" s="8">
        <v>28</v>
      </c>
      <c r="F36" s="27" t="s">
        <v>124</v>
      </c>
      <c r="G36" s="6">
        <v>0</v>
      </c>
      <c r="H36">
        <f>VLOOKUP(F36,ИТОГ!$D$19:$G$82,4,FALSE)</f>
        <v>0</v>
      </c>
      <c r="I36">
        <f t="shared" si="0"/>
        <v>0</v>
      </c>
    </row>
    <row r="37" spans="5:9" x14ac:dyDescent="0.25">
      <c r="E37" s="8">
        <v>29</v>
      </c>
      <c r="F37" s="8" t="s">
        <v>16</v>
      </c>
      <c r="G37" s="6">
        <v>0</v>
      </c>
      <c r="H37">
        <f>VLOOKUP(F37,ИТОГ!$D$19:$G$82,4,FALSE)</f>
        <v>0</v>
      </c>
      <c r="I37">
        <f t="shared" si="0"/>
        <v>0</v>
      </c>
    </row>
    <row r="38" spans="5:9" x14ac:dyDescent="0.25">
      <c r="E38" s="8">
        <v>30</v>
      </c>
      <c r="F38" s="8" t="s">
        <v>17</v>
      </c>
      <c r="G38" s="6">
        <v>0</v>
      </c>
      <c r="H38">
        <f>VLOOKUP(F38,ИТОГ!$D$19:$G$82,4,FALSE)</f>
        <v>0</v>
      </c>
      <c r="I38">
        <f t="shared" si="0"/>
        <v>0</v>
      </c>
    </row>
    <row r="39" spans="5:9" x14ac:dyDescent="0.25">
      <c r="E39" s="8">
        <v>31</v>
      </c>
      <c r="F39" s="8" t="s">
        <v>18</v>
      </c>
      <c r="G39" s="6">
        <v>0</v>
      </c>
      <c r="H39">
        <f>VLOOKUP(F39,ИТОГ!$D$19:$G$82,4,FALSE)</f>
        <v>0</v>
      </c>
      <c r="I39">
        <f t="shared" si="0"/>
        <v>0</v>
      </c>
    </row>
    <row r="40" spans="5:9" x14ac:dyDescent="0.25">
      <c r="E40" s="96" t="s">
        <v>19</v>
      </c>
      <c r="F40" s="106"/>
      <c r="G40" s="6"/>
      <c r="I40">
        <f t="shared" si="0"/>
        <v>0</v>
      </c>
    </row>
    <row r="41" spans="5:9" ht="15.75" x14ac:dyDescent="0.25">
      <c r="E41" s="8">
        <v>32</v>
      </c>
      <c r="F41" s="2" t="s">
        <v>125</v>
      </c>
      <c r="G41" s="6">
        <v>1300</v>
      </c>
      <c r="H41">
        <f>VLOOKUP(F41,ИТОГ!$D$19:$G$89,4,FALSE)</f>
        <v>0</v>
      </c>
      <c r="I41">
        <f t="shared" si="0"/>
        <v>0</v>
      </c>
    </row>
    <row r="42" spans="5:9" ht="15.75" x14ac:dyDescent="0.25">
      <c r="E42" s="6">
        <v>33</v>
      </c>
      <c r="F42" s="2" t="s">
        <v>126</v>
      </c>
      <c r="G42" s="6">
        <v>90</v>
      </c>
      <c r="H42">
        <f>VLOOKUP(F42,ИТОГ!$D$19:$G$89,4,FALSE)</f>
        <v>0</v>
      </c>
      <c r="I42">
        <f t="shared" si="0"/>
        <v>0</v>
      </c>
    </row>
    <row r="43" spans="5:9" x14ac:dyDescent="0.25">
      <c r="E43" s="8">
        <v>34</v>
      </c>
      <c r="F43" s="27" t="s">
        <v>127</v>
      </c>
      <c r="G43" s="6">
        <v>0</v>
      </c>
      <c r="H43">
        <f>VLOOKUP(F43,ИТОГ!$D$19:$G$82,4,FALSE)</f>
        <v>0</v>
      </c>
      <c r="I43">
        <f t="shared" si="0"/>
        <v>0</v>
      </c>
    </row>
    <row r="44" spans="5:9" ht="15.75" x14ac:dyDescent="0.25">
      <c r="E44" s="6">
        <v>35</v>
      </c>
      <c r="F44" s="2" t="s">
        <v>128</v>
      </c>
      <c r="G44" s="6">
        <v>50</v>
      </c>
      <c r="H44">
        <f>VLOOKUP(F44,ИТОГ!$D$19:$G$89,4,FALSE)</f>
        <v>0</v>
      </c>
      <c r="I44">
        <f t="shared" si="0"/>
        <v>0</v>
      </c>
    </row>
    <row r="45" spans="5:9" ht="15.75" x14ac:dyDescent="0.25">
      <c r="E45" s="8">
        <v>36</v>
      </c>
      <c r="F45" s="1" t="s">
        <v>129</v>
      </c>
      <c r="G45" s="6">
        <v>100</v>
      </c>
      <c r="H45">
        <f>VLOOKUP(F45,ИТОГ!$D$19:$G$89,4,FALSE)</f>
        <v>0</v>
      </c>
      <c r="I45">
        <f t="shared" si="0"/>
        <v>0</v>
      </c>
    </row>
    <row r="46" spans="5:9" ht="15.75" x14ac:dyDescent="0.25">
      <c r="E46" s="6">
        <v>37</v>
      </c>
      <c r="F46" s="26" t="s">
        <v>20</v>
      </c>
      <c r="G46" s="6">
        <v>0</v>
      </c>
      <c r="H46">
        <f>VLOOKUP(F46,ИТОГ!$D$19:$G$82,4,FALSE)</f>
        <v>0</v>
      </c>
      <c r="I46">
        <f t="shared" si="0"/>
        <v>0</v>
      </c>
    </row>
    <row r="47" spans="5:9" ht="15.75" x14ac:dyDescent="0.25">
      <c r="E47" s="8">
        <v>38</v>
      </c>
      <c r="F47" s="26" t="s">
        <v>27</v>
      </c>
      <c r="G47" s="6">
        <v>0</v>
      </c>
      <c r="H47">
        <f>VLOOKUP(F47,ИТОГ!$D$19:$G$82,4,FALSE)</f>
        <v>0</v>
      </c>
      <c r="I47">
        <f t="shared" si="0"/>
        <v>0</v>
      </c>
    </row>
    <row r="48" spans="5:9" x14ac:dyDescent="0.25">
      <c r="E48" s="96" t="s">
        <v>21</v>
      </c>
      <c r="F48" s="106"/>
      <c r="G48" s="6"/>
      <c r="I48">
        <f t="shared" si="0"/>
        <v>0</v>
      </c>
    </row>
    <row r="49" spans="5:9" x14ac:dyDescent="0.25">
      <c r="E49" s="6">
        <v>39</v>
      </c>
      <c r="F49" s="28" t="s">
        <v>130</v>
      </c>
      <c r="G49" s="6">
        <v>0</v>
      </c>
      <c r="H49">
        <f>VLOOKUP(F49,ИТОГ!$D$19:$G$82,4,FALSE)</f>
        <v>0</v>
      </c>
      <c r="I49">
        <f t="shared" si="0"/>
        <v>0</v>
      </c>
    </row>
    <row r="50" spans="5:9" x14ac:dyDescent="0.25">
      <c r="E50" s="6">
        <v>40</v>
      </c>
      <c r="F50" s="29" t="s">
        <v>131</v>
      </c>
      <c r="G50" s="6">
        <v>0</v>
      </c>
      <c r="H50">
        <f>VLOOKUP(F50,ИТОГ!$D$19:$G$82,4,FALSE)</f>
        <v>0</v>
      </c>
      <c r="I50">
        <f t="shared" si="0"/>
        <v>0</v>
      </c>
    </row>
    <row r="51" spans="5:9" ht="15.75" x14ac:dyDescent="0.25">
      <c r="E51" s="6">
        <v>41</v>
      </c>
      <c r="F51" s="26" t="s">
        <v>132</v>
      </c>
      <c r="G51" s="6">
        <v>0</v>
      </c>
      <c r="H51">
        <f>VLOOKUP(F51,ИТОГ!$D$19:$G$82,4,FALSE)</f>
        <v>0</v>
      </c>
      <c r="I51">
        <f t="shared" si="0"/>
        <v>0</v>
      </c>
    </row>
    <row r="52" spans="5:9" ht="15.75" x14ac:dyDescent="0.25">
      <c r="E52" s="6">
        <v>42</v>
      </c>
      <c r="F52" s="26" t="s">
        <v>22</v>
      </c>
      <c r="G52" s="6">
        <v>0</v>
      </c>
      <c r="H52">
        <f>VLOOKUP(F52,ИТОГ!$D$19:$G$82,4,FALSE)</f>
        <v>0</v>
      </c>
      <c r="I52">
        <f t="shared" si="0"/>
        <v>0</v>
      </c>
    </row>
    <row r="53" spans="5:9" x14ac:dyDescent="0.25">
      <c r="E53" s="96" t="s">
        <v>23</v>
      </c>
      <c r="F53" s="106"/>
      <c r="G53" s="6"/>
      <c r="I53">
        <f t="shared" si="0"/>
        <v>0</v>
      </c>
    </row>
    <row r="54" spans="5:9" x14ac:dyDescent="0.25">
      <c r="E54" s="6">
        <v>43</v>
      </c>
      <c r="F54" s="8" t="s">
        <v>37</v>
      </c>
      <c r="G54" s="6">
        <v>90</v>
      </c>
      <c r="H54">
        <f>VLOOKUP(F54,ИТОГ!$D$19:$G$89,4,FALSE)</f>
        <v>0</v>
      </c>
      <c r="I54">
        <f t="shared" si="0"/>
        <v>0</v>
      </c>
    </row>
    <row r="55" spans="5:9" x14ac:dyDescent="0.25">
      <c r="E55" s="6">
        <v>44</v>
      </c>
      <c r="F55" s="8" t="s">
        <v>38</v>
      </c>
      <c r="G55" s="6">
        <v>0</v>
      </c>
      <c r="H55">
        <f>VLOOKUP(F55,ИТОГ!$D$19:$G$82,4,FALSE)</f>
        <v>0</v>
      </c>
      <c r="I55">
        <f t="shared" si="0"/>
        <v>0</v>
      </c>
    </row>
    <row r="56" spans="5:9" x14ac:dyDescent="0.25">
      <c r="E56" s="8">
        <v>45</v>
      </c>
      <c r="F56" s="8" t="s">
        <v>24</v>
      </c>
      <c r="G56" s="6">
        <v>0</v>
      </c>
      <c r="H56">
        <f>VLOOKUP(F56,ИТОГ!$D$19:$G$82,4,FALSE)</f>
        <v>0</v>
      </c>
      <c r="I56">
        <f t="shared" si="0"/>
        <v>0</v>
      </c>
    </row>
    <row r="57" spans="5:9" x14ac:dyDescent="0.25">
      <c r="E57" s="100" t="s">
        <v>133</v>
      </c>
      <c r="F57" s="101"/>
      <c r="G57" s="6"/>
      <c r="I57">
        <f t="shared" si="0"/>
        <v>0</v>
      </c>
    </row>
    <row r="58" spans="5:9" x14ac:dyDescent="0.25">
      <c r="E58" s="8">
        <v>46</v>
      </c>
      <c r="F58" s="28" t="s">
        <v>134</v>
      </c>
      <c r="G58" s="6">
        <v>0</v>
      </c>
      <c r="H58">
        <f>VLOOKUP(F58,ИТОГ!$D$19:$G$82,4,FALSE)</f>
        <v>0</v>
      </c>
      <c r="I58">
        <f t="shared" si="0"/>
        <v>0</v>
      </c>
    </row>
    <row r="59" spans="5:9" x14ac:dyDescent="0.25">
      <c r="E59" s="6">
        <v>47</v>
      </c>
      <c r="F59" s="24" t="s">
        <v>28</v>
      </c>
      <c r="G59" s="6">
        <v>0</v>
      </c>
      <c r="H59">
        <f>VLOOKUP(F59,ИТОГ!$D$19:$G$82,4,FALSE)</f>
        <v>0</v>
      </c>
      <c r="I59">
        <f t="shared" si="0"/>
        <v>0</v>
      </c>
    </row>
    <row r="60" spans="5:9" x14ac:dyDescent="0.25">
      <c r="E60" s="98" t="s">
        <v>135</v>
      </c>
      <c r="F60" s="99"/>
      <c r="G60" s="6"/>
      <c r="I60">
        <f t="shared" si="0"/>
        <v>0</v>
      </c>
    </row>
    <row r="61" spans="5:9" x14ac:dyDescent="0.25">
      <c r="E61" s="8">
        <v>48</v>
      </c>
      <c r="F61" s="6" t="s">
        <v>30</v>
      </c>
      <c r="G61" s="6">
        <v>0</v>
      </c>
      <c r="H61">
        <f>VLOOKUP(F61,ИТОГ!$D$19:$G$82,4,FALSE)</f>
        <v>0</v>
      </c>
      <c r="I61">
        <f t="shared" si="0"/>
        <v>0</v>
      </c>
    </row>
    <row r="62" spans="5:9" x14ac:dyDescent="0.25">
      <c r="E62" s="8">
        <v>49</v>
      </c>
      <c r="F62" s="6" t="s">
        <v>31</v>
      </c>
      <c r="G62" s="6">
        <v>0</v>
      </c>
      <c r="H62">
        <f>VLOOKUP(F62,ИТОГ!$D$19:$G$82,4,FALSE)</f>
        <v>0</v>
      </c>
      <c r="I62">
        <f t="shared" si="0"/>
        <v>0</v>
      </c>
    </row>
    <row r="63" spans="5:9" ht="30" x14ac:dyDescent="0.25">
      <c r="E63" s="8">
        <v>50</v>
      </c>
      <c r="F63" s="10" t="s">
        <v>32</v>
      </c>
      <c r="G63" s="6">
        <v>0</v>
      </c>
      <c r="H63">
        <f>VLOOKUP(F63,ИТОГ!$D$19:$G$82,4,FALSE)</f>
        <v>0</v>
      </c>
      <c r="I63">
        <f t="shared" si="0"/>
        <v>0</v>
      </c>
    </row>
    <row r="64" spans="5:9" ht="30" x14ac:dyDescent="0.25">
      <c r="E64" s="8">
        <v>51</v>
      </c>
      <c r="F64" s="9" t="s">
        <v>33</v>
      </c>
      <c r="G64" s="6">
        <v>200</v>
      </c>
      <c r="H64">
        <f>VLOOKUP(F64,ИТОГ!$D$19:$G$89,4,FALSE)</f>
        <v>0</v>
      </c>
      <c r="I64">
        <f t="shared" si="0"/>
        <v>0</v>
      </c>
    </row>
    <row r="65" spans="5:11" x14ac:dyDescent="0.25">
      <c r="E65" s="8">
        <v>52</v>
      </c>
      <c r="F65" s="6" t="s">
        <v>34</v>
      </c>
      <c r="G65" s="6">
        <v>300</v>
      </c>
      <c r="H65">
        <f>VLOOKUP(F65,ИТОГ!$D$19:$G$89,4,FALSE)</f>
        <v>0</v>
      </c>
      <c r="I65">
        <f t="shared" si="0"/>
        <v>0</v>
      </c>
    </row>
    <row r="66" spans="5:11" x14ac:dyDescent="0.25">
      <c r="E66" s="8">
        <v>53</v>
      </c>
      <c r="F66" s="10" t="s">
        <v>35</v>
      </c>
      <c r="G66" s="6">
        <v>100</v>
      </c>
      <c r="H66">
        <f>VLOOKUP(F66,ИТОГ!$D$19:$G$89,4,FALSE)</f>
        <v>0</v>
      </c>
      <c r="I66">
        <f t="shared" si="0"/>
        <v>0</v>
      </c>
    </row>
    <row r="67" spans="5:11" x14ac:dyDescent="0.25">
      <c r="E67" s="8">
        <v>54</v>
      </c>
      <c r="F67" s="8" t="s">
        <v>36</v>
      </c>
      <c r="G67" s="6">
        <v>1500</v>
      </c>
      <c r="H67">
        <f>VLOOKUP(F67,ИТОГ!$D$19:$G$89,4,FALSE)</f>
        <v>0</v>
      </c>
      <c r="I67">
        <f t="shared" si="0"/>
        <v>0</v>
      </c>
    </row>
    <row r="68" spans="5:11" x14ac:dyDescent="0.25">
      <c r="E68" s="8">
        <v>55</v>
      </c>
      <c r="F68" s="6" t="s">
        <v>41</v>
      </c>
      <c r="G68" s="6">
        <v>0</v>
      </c>
      <c r="H68">
        <f>VLOOKUP(F68,ИТОГ!$D$19:$G$82,4,FALSE)</f>
        <v>0</v>
      </c>
      <c r="I68">
        <f t="shared" si="0"/>
        <v>0</v>
      </c>
    </row>
    <row r="69" spans="5:11" x14ac:dyDescent="0.25">
      <c r="E69" s="8">
        <v>56</v>
      </c>
      <c r="F69" s="6" t="s">
        <v>42</v>
      </c>
      <c r="G69" s="6">
        <v>0</v>
      </c>
      <c r="H69">
        <f>VLOOKUP(F69,ИТОГ!$D$19:$G$82,4,FALSE)</f>
        <v>0</v>
      </c>
      <c r="I69">
        <f t="shared" si="0"/>
        <v>0</v>
      </c>
    </row>
    <row r="70" spans="5:11" x14ac:dyDescent="0.25">
      <c r="E70" s="74" t="s">
        <v>136</v>
      </c>
      <c r="F70" s="74"/>
      <c r="G70" s="74"/>
      <c r="H70" s="74"/>
      <c r="I70">
        <f t="shared" si="0"/>
        <v>0</v>
      </c>
    </row>
    <row r="71" spans="5:11" ht="15.75" x14ac:dyDescent="0.25">
      <c r="E71" s="6">
        <v>57</v>
      </c>
      <c r="F71" s="73" t="s">
        <v>111</v>
      </c>
      <c r="G71" s="6">
        <v>110</v>
      </c>
      <c r="H71">
        <f>VLOOKUP(F71,ИТОГ!$D$19:$G$89,4,FALSE)</f>
        <v>0</v>
      </c>
      <c r="I71">
        <f t="shared" ref="I71:I76" si="1">G71*H71</f>
        <v>0</v>
      </c>
    </row>
    <row r="72" spans="5:11" ht="15.75" x14ac:dyDescent="0.25">
      <c r="E72" s="6">
        <v>58</v>
      </c>
      <c r="F72" s="64" t="s">
        <v>6</v>
      </c>
      <c r="G72" s="6">
        <v>220</v>
      </c>
      <c r="H72">
        <f>VLOOKUP(F72,ИТОГ!$D$19:$G$89,4,FALSE)</f>
        <v>0</v>
      </c>
      <c r="I72">
        <f t="shared" si="1"/>
        <v>0</v>
      </c>
    </row>
    <row r="73" spans="5:11" ht="15.75" x14ac:dyDescent="0.25">
      <c r="E73" s="6">
        <v>59</v>
      </c>
      <c r="F73" s="58" t="s">
        <v>137</v>
      </c>
      <c r="G73" s="6">
        <v>55</v>
      </c>
      <c r="H73">
        <f>VLOOKUP(F73,ИТОГ!$D$19:$G$89,4,FALSE)</f>
        <v>0</v>
      </c>
      <c r="I73">
        <f t="shared" si="1"/>
        <v>0</v>
      </c>
    </row>
    <row r="74" spans="5:11" ht="15.75" x14ac:dyDescent="0.25">
      <c r="E74" s="6">
        <v>60</v>
      </c>
      <c r="F74" s="2" t="s">
        <v>9</v>
      </c>
      <c r="G74" s="6">
        <v>110</v>
      </c>
      <c r="H74">
        <f>VLOOKUP(F74,ИТОГ!$D$19:$G$89,4,FALSE)</f>
        <v>0</v>
      </c>
      <c r="I74">
        <f t="shared" si="1"/>
        <v>0</v>
      </c>
    </row>
    <row r="75" spans="5:11" ht="15.75" x14ac:dyDescent="0.25">
      <c r="E75" s="6">
        <v>61</v>
      </c>
      <c r="F75" s="39" t="s">
        <v>11</v>
      </c>
      <c r="G75" s="6">
        <v>55</v>
      </c>
      <c r="H75">
        <f>VLOOKUP(F75,ИТОГ!$D$19:$G$89,4,FALSE)</f>
        <v>0</v>
      </c>
      <c r="I75">
        <f t="shared" si="1"/>
        <v>0</v>
      </c>
      <c r="K75" s="3"/>
    </row>
    <row r="76" spans="5:11" ht="15.75" x14ac:dyDescent="0.25">
      <c r="E76" s="6">
        <v>62</v>
      </c>
      <c r="F76" s="64" t="s">
        <v>15</v>
      </c>
      <c r="G76" s="15">
        <v>110</v>
      </c>
      <c r="H76">
        <f>VLOOKUP(F76,ИТОГ!$D$19:$G$89,4,FALSE)</f>
        <v>0</v>
      </c>
      <c r="I76">
        <f t="shared" si="1"/>
        <v>0</v>
      </c>
    </row>
    <row r="77" spans="5:11" x14ac:dyDescent="0.25">
      <c r="E77" s="23"/>
      <c r="F77" s="23"/>
      <c r="G77" s="23"/>
      <c r="H77">
        <f>_xlfn.XLOOKUP(F:F,ИТОГ!D:D,ИТОГ!G:G)</f>
        <v>0</v>
      </c>
      <c r="I77" s="35">
        <f>SUM(I6:I76)</f>
        <v>0</v>
      </c>
    </row>
    <row r="78" spans="5:11" x14ac:dyDescent="0.25">
      <c r="F78" s="36"/>
    </row>
    <row r="79" spans="5:11" x14ac:dyDescent="0.25">
      <c r="F79" s="116" t="s">
        <v>63</v>
      </c>
    </row>
    <row r="80" spans="5:11" x14ac:dyDescent="0.25">
      <c r="F80" s="117"/>
    </row>
    <row r="81" spans="6:7" x14ac:dyDescent="0.25">
      <c r="F81" s="117"/>
    </row>
    <row r="82" spans="6:7" x14ac:dyDescent="0.25">
      <c r="F82" s="117"/>
    </row>
    <row r="83" spans="6:7" x14ac:dyDescent="0.25">
      <c r="F83" s="117"/>
    </row>
    <row r="84" spans="6:7" x14ac:dyDescent="0.25">
      <c r="F84" s="117"/>
    </row>
    <row r="85" spans="6:7" x14ac:dyDescent="0.25">
      <c r="F85" s="117"/>
    </row>
    <row r="86" spans="6:7" x14ac:dyDescent="0.25">
      <c r="F86" s="117"/>
    </row>
    <row r="87" spans="6:7" ht="65.25" customHeight="1" x14ac:dyDescent="0.25">
      <c r="F87" s="118"/>
    </row>
    <row r="88" spans="6:7" ht="29.25" customHeight="1" x14ac:dyDescent="0.25">
      <c r="F88" s="17" t="s">
        <v>64</v>
      </c>
      <c r="G88" s="18"/>
    </row>
  </sheetData>
  <autoFilter ref="E4:I77" xr:uid="{00000000-0001-0000-0700-000000000000}"/>
  <mergeCells count="10">
    <mergeCell ref="F79:F87"/>
    <mergeCell ref="E53:F53"/>
    <mergeCell ref="E57:F57"/>
    <mergeCell ref="E60:F60"/>
    <mergeCell ref="E5:G5"/>
    <mergeCell ref="E19:F19"/>
    <mergeCell ref="E23:F23"/>
    <mergeCell ref="E34:F34"/>
    <mergeCell ref="E40:F40"/>
    <mergeCell ref="E48:F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9984E1-B654-48DA-8DAE-B778C2E8C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157300-8DA6-46C7-8F63-2563BFB74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ИТОГ</vt:lpstr>
      <vt:lpstr>АГРОЛИПЕЦК</vt:lpstr>
      <vt:lpstr>Касторное АИ</vt:lpstr>
      <vt:lpstr>Моршанск АИ</vt:lpstr>
      <vt:lpstr>Ракша эл.</vt:lpstr>
      <vt:lpstr>Дмитриев АИ</vt:lpstr>
      <vt:lpstr>Сосновка АИ</vt:lpstr>
      <vt:lpstr>Новохоперск АИ</vt:lpstr>
      <vt:lpstr>Данков АИ</vt:lpstr>
      <vt:lpstr>Долгоруково АИ</vt:lpstr>
      <vt:lpstr>Даниловка АИ</vt:lpstr>
      <vt:lpstr>Елань АИ</vt:lpstr>
      <vt:lpstr>Городище АИ</vt:lpstr>
      <vt:lpstr>Приволжское АИ</vt:lpstr>
      <vt:lpstr>Становое АИ</vt:lpstr>
      <vt:lpstr>Агротерминал</vt:lpstr>
      <vt:lpstr>Лебедянский эл.</vt:lpstr>
      <vt:lpstr>Новохоперский Эл.</vt:lpstr>
      <vt:lpstr>Кшенский эл.</vt:lpstr>
      <vt:lpstr>Моршанский Эл.</vt:lpstr>
      <vt:lpstr>Лев толстой ХПП</vt:lpstr>
      <vt:lpstr>Политово ХПП</vt:lpstr>
      <vt:lpstr>НБС</vt:lpstr>
      <vt:lpstr>Руднянский эл</vt:lpstr>
      <vt:lpstr>Еланский эл.</vt:lpstr>
      <vt:lpstr>Усмань</vt:lpstr>
      <vt:lpstr>Норма</vt:lpstr>
      <vt:lpstr>Милк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 Олег Александрович</dc:creator>
  <cp:lastModifiedBy>Большакова Рита Викторовна</cp:lastModifiedBy>
  <cp:lastPrinted>2022-10-24T08:18:38Z</cp:lastPrinted>
  <dcterms:created xsi:type="dcterms:W3CDTF">2021-03-19T07:10:49Z</dcterms:created>
  <dcterms:modified xsi:type="dcterms:W3CDTF">2022-11-21T10:16:06Z</dcterms:modified>
</cp:coreProperties>
</file>